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AZ0000\Downloads\"/>
    </mc:Choice>
  </mc:AlternateContent>
  <xr:revisionPtr revIDLastSave="0" documentId="13_ncr:1_{30DE7609-1910-4468-8595-EC18A1DD7E27}" xr6:coauthVersionLast="47" xr6:coauthVersionMax="47" xr10:uidLastSave="{00000000-0000-0000-0000-000000000000}"/>
  <bookViews>
    <workbookView xWindow="-28910" yWindow="-110" windowWidth="29020" windowHeight="15820" firstSheet="1" activeTab="1" xr2:uid="{6731A631-023A-41E3-B798-0B4A3F65571D}"/>
  </bookViews>
  <sheets>
    <sheet name="Hoja1" sheetId="5" state="hidden" r:id="rId1"/>
    <sheet name="Publicación " sheetId="8" r:id="rId2"/>
  </sheets>
  <definedNames>
    <definedName name="_xlnm._FilterDatabase" localSheetId="0" hidden="1">Hoja1!$J$19:$M$19</definedName>
    <definedName name="_xlnm._FilterDatabase" localSheetId="1" hidden="1">'Publicación '!$B$7:$F$67</definedName>
    <definedName name="_Hlk149554633" localSheetId="1">'Publicación '!#REF!</definedName>
  </definedName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5" l="1"/>
  <c r="M25" i="5"/>
  <c r="M28" i="5"/>
  <c r="M21" i="5"/>
  <c r="M30" i="5"/>
  <c r="M27" i="5"/>
  <c r="M20" i="5"/>
  <c r="M29" i="5"/>
  <c r="M26" i="5"/>
  <c r="M23" i="5"/>
  <c r="M22" i="5"/>
  <c r="E34" i="5"/>
  <c r="E33" i="5"/>
  <c r="E32" i="5"/>
  <c r="E31" i="5"/>
  <c r="E30" i="5"/>
  <c r="E29" i="5"/>
  <c r="E28" i="5"/>
  <c r="E27" i="5"/>
  <c r="E26" i="5"/>
  <c r="E25" i="5"/>
  <c r="E24" i="5"/>
</calcChain>
</file>

<file path=xl/sharedStrings.xml><?xml version="1.0" encoding="utf-8"?>
<sst xmlns="http://schemas.openxmlformats.org/spreadsheetml/2006/main" count="358" uniqueCount="111">
  <si>
    <t>Trimestre</t>
  </si>
  <si>
    <t>Primer Trimestre</t>
  </si>
  <si>
    <t>Cuenta de Tipo de Solicitud</t>
  </si>
  <si>
    <t>Etiquetas de columna</t>
  </si>
  <si>
    <t xml:space="preserve">Abogado </t>
  </si>
  <si>
    <t>Peticiones</t>
  </si>
  <si>
    <t>Queja - Reclamo</t>
  </si>
  <si>
    <t>Total</t>
  </si>
  <si>
    <t>Etiquetas de fila</t>
  </si>
  <si>
    <t>Petición</t>
  </si>
  <si>
    <t>Total general</t>
  </si>
  <si>
    <t>Ana Maria Rojas</t>
  </si>
  <si>
    <t>Daniel Rojas</t>
  </si>
  <si>
    <t>Catalina Galofre</t>
  </si>
  <si>
    <t>Nelson Mandón</t>
  </si>
  <si>
    <t>Gustavo Guerrero</t>
  </si>
  <si>
    <t>Felipe Arias</t>
  </si>
  <si>
    <t>Manuel Zamudio</t>
  </si>
  <si>
    <t>Laura Avendaño</t>
  </si>
  <si>
    <t>Vanessa Tenorio</t>
  </si>
  <si>
    <t>Laura Solano</t>
  </si>
  <si>
    <t>Luisa Rodriguez</t>
  </si>
  <si>
    <t>TOTAL</t>
  </si>
  <si>
    <t>En término</t>
  </si>
  <si>
    <t>Extemporaneo</t>
  </si>
  <si>
    <t>Cumplimiento</t>
  </si>
  <si>
    <t>10 días</t>
  </si>
  <si>
    <t>Segundo Trimestre</t>
  </si>
  <si>
    <t>Fecha de Respuesta a la Solicitud</t>
  </si>
  <si>
    <t>(en blanco)</t>
  </si>
  <si>
    <t>Vencimiento</t>
  </si>
  <si>
    <t>Abril</t>
  </si>
  <si>
    <t>Mayo</t>
  </si>
  <si>
    <t>2023</t>
  </si>
  <si>
    <t>Total 2023</t>
  </si>
  <si>
    <t>Trim.2</t>
  </si>
  <si>
    <t>Total Trim.2</t>
  </si>
  <si>
    <t>abr</t>
  </si>
  <si>
    <t>may</t>
  </si>
  <si>
    <t>Laura Vanessa</t>
  </si>
  <si>
    <t>DOCUMENTO BANCÓLDEX</t>
  </si>
  <si>
    <t>Consecutivo</t>
  </si>
  <si>
    <t>Tipo de Solicitud</t>
  </si>
  <si>
    <t>Fecha de recepción en el Banco</t>
  </si>
  <si>
    <t>00001</t>
  </si>
  <si>
    <t>N/A</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</si>
  <si>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</si>
  <si>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</si>
  <si>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</si>
  <si>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</si>
  <si>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</si>
  <si>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</si>
  <si>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</si>
  <si>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</si>
  <si>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</si>
  <si>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</si>
  <si>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</si>
  <si>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</si>
  <si>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</si>
  <si>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</si>
  <si>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</si>
  <si>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</si>
  <si>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</si>
  <si>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</si>
  <si>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</si>
  <si>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</si>
  <si>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</si>
  <si>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</si>
  <si>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</si>
  <si>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</si>
  <si>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00026</t>
  </si>
  <si>
    <t>00027</t>
  </si>
  <si>
    <t>00028</t>
  </si>
  <si>
    <t>00029</t>
  </si>
  <si>
    <t>00030</t>
  </si>
  <si>
    <t>00031</t>
  </si>
  <si>
    <t>00032</t>
  </si>
  <si>
    <t>00033</t>
  </si>
  <si>
    <t>00034</t>
  </si>
  <si>
    <t>00035</t>
  </si>
  <si>
    <t>00036</t>
  </si>
  <si>
    <t>00037</t>
  </si>
  <si>
    <t>00038</t>
  </si>
  <si>
    <t>00039</t>
  </si>
  <si>
    <t>00040</t>
  </si>
  <si>
    <t>00041</t>
  </si>
  <si>
    <t xml:space="preserve">petición </t>
  </si>
  <si>
    <t>00042</t>
  </si>
  <si>
    <t>00043</t>
  </si>
  <si>
    <t>00044</t>
  </si>
  <si>
    <t>00045</t>
  </si>
  <si>
    <t>00046</t>
  </si>
  <si>
    <t>petición</t>
  </si>
  <si>
    <t>00047</t>
  </si>
  <si>
    <t>00048</t>
  </si>
  <si>
    <t>00049</t>
  </si>
  <si>
    <t>No es PQRS</t>
  </si>
  <si>
    <t>00050</t>
  </si>
  <si>
    <t>00051</t>
  </si>
  <si>
    <t>00052</t>
  </si>
  <si>
    <t>00053</t>
  </si>
  <si>
    <t>00054</t>
  </si>
  <si>
    <t>00055</t>
  </si>
  <si>
    <t>00056</t>
  </si>
  <si>
    <t>00057</t>
  </si>
  <si>
    <t>00058</t>
  </si>
  <si>
    <t>00059</t>
  </si>
  <si>
    <t>BASE PQR´S 2024</t>
  </si>
  <si>
    <t>ESTADO</t>
  </si>
  <si>
    <t>CONTESTADO</t>
  </si>
  <si>
    <t>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</si>
</sst>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240A]d&quot; de &quot;mmmm&quot; de &quot;yyyy;@"/>
  </numFmts>
  <fonts count="29">
    <font>
      <sz val="11"/>
      <color theme="1"/>
      <name val="Calibri"/>
      <family val="2"/>
      <scheme val="minor"/>
    </font>
    <font>
      <sz val="10"/>
      <name val="Arial"/>
      <family val="2"/>
    </font>
    <font>
      <u/>
      <sz val="11"/>
      <color theme="10"/>
      <name val="Calibri"/>
      <family val="2"/>
      <scheme val="minor"/>
    </font>
    <font>
      <sz val="11"/>
      <color rgb="FF000000"/>
      <name val="Calibri"/>
      <family val="2"/>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b/>
      <sz val="11"/>
      <color theme="0"/>
      <name val="Calibri"/>
      <family val="2"/>
      <scheme val="minor"/>
    </font>
    <font>
      <b/>
      <sz val="10"/>
      <color rgb="FF000000"/>
      <name val="Calibri"/>
      <family val="2"/>
    </font>
    <font>
      <sz val="10"/>
      <color rgb="FFFFFFFF"/>
      <name val="Calibri"/>
      <family val="2"/>
    </font>
    <font>
      <sz val="10"/>
      <color rgb="FFCC0000"/>
      <name val="Calibri"/>
      <family val="2"/>
    </font>
    <font>
      <b/>
      <sz val="10"/>
      <color rgb="FFFFFFFF"/>
      <name val="Calibri"/>
      <family val="2"/>
    </font>
    <font>
      <u/>
      <sz val="11"/>
      <color rgb="FF0563C1"/>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sz val="11"/>
      <color rgb="FF000000"/>
      <name val="Calibri"/>
      <family val="2"/>
      <scheme val="minor"/>
    </font>
    <font>
      <sz val="11"/>
      <color rgb="FF616161"/>
      <name val="SF Pro Text"/>
      <charset val="1"/>
    </font>
    <font>
      <sz val="7"/>
      <name val="Segoe UI"/>
      <family val="2"/>
    </font>
    <font>
      <sz val="11"/>
      <color rgb="FF9C5700"/>
      <name val="Calibri"/>
      <family val="2"/>
      <scheme val="minor"/>
    </font>
    <font>
      <sz val="8"/>
      <name val="Calibri"/>
      <family val="2"/>
      <scheme val="minor"/>
    </font>
    <font>
      <sz val="11"/>
      <name val="Calibri"/>
      <scheme val="minor"/>
    </font>
    <font>
      <sz val="11"/>
      <color rgb="FF616161"/>
      <name val="Calibri"/>
      <scheme val="minor"/>
    </font>
  </fonts>
  <fills count="20">
    <fill>
      <patternFill patternType="none"/>
    </fill>
    <fill>
      <patternFill patternType="gray125"/>
    </fill>
    <fill>
      <patternFill patternType="solid">
        <fgColor theme="7"/>
        <bgColor theme="4" tint="0.79998168889431442"/>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rgb="FF00B0F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7"/>
        <bgColor indexed="64"/>
      </patternFill>
    </fill>
    <fill>
      <patternFill patternType="solid">
        <fgColor rgb="FFFFEB9C"/>
      </patternFill>
    </fill>
    <fill>
      <patternFill patternType="solid">
        <fgColor theme="0"/>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s>
  <cellStyleXfs count="26">
    <xf numFmtId="0" fontId="0" fillId="0" borderId="0"/>
    <xf numFmtId="1" fontId="1" fillId="0" borderId="0"/>
    <xf numFmtId="0" fontId="2" fillId="0" borderId="0" applyNumberFormat="0" applyFill="0" applyBorder="0" applyAlignment="0" applyProtection="0"/>
    <xf numFmtId="9" fontId="7" fillId="0" borderId="0" applyFont="0" applyFill="0" applyBorder="0" applyAlignment="0" applyProtection="0"/>
    <xf numFmtId="0" fontId="3" fillId="0" borderId="0"/>
    <xf numFmtId="0" fontId="20" fillId="15" borderId="0"/>
    <xf numFmtId="0" fontId="9" fillId="0" borderId="0"/>
    <xf numFmtId="0" fontId="10" fillId="9" borderId="0"/>
    <xf numFmtId="0" fontId="10" fillId="10" borderId="0"/>
    <xf numFmtId="0" fontId="9" fillId="11" borderId="0"/>
    <xf numFmtId="0" fontId="11" fillId="12" borderId="0"/>
    <xf numFmtId="0" fontId="12" fillId="13" borderId="0"/>
    <xf numFmtId="0" fontId="13" fillId="0" borderId="0"/>
    <xf numFmtId="0" fontId="14" fillId="0" borderId="0"/>
    <xf numFmtId="0" fontId="15" fillId="14" borderId="0"/>
    <xf numFmtId="0" fontId="16" fillId="0" borderId="0"/>
    <xf numFmtId="0" fontId="17" fillId="0" borderId="0"/>
    <xf numFmtId="0" fontId="18" fillId="0" borderId="0"/>
    <xf numFmtId="0" fontId="19" fillId="0" borderId="0"/>
    <xf numFmtId="0" fontId="3" fillId="0" borderId="0"/>
    <xf numFmtId="0" fontId="21" fillId="15" borderId="2"/>
    <xf numFmtId="0" fontId="3" fillId="0" borderId="0"/>
    <xf numFmtId="0" fontId="3" fillId="0" borderId="0"/>
    <xf numFmtId="0" fontId="11" fillId="0" borderId="0"/>
    <xf numFmtId="0" fontId="25" fillId="17" borderId="0" applyNumberFormat="0" applyBorder="0" applyAlignment="0" applyProtection="0"/>
    <xf numFmtId="43" fontId="7" fillId="0" borderId="0" applyFont="0" applyFill="0" applyBorder="0" applyAlignment="0" applyProtection="0"/>
  </cellStyleXfs>
  <cellXfs count="76">
    <xf numFmtId="0" fontId="0" fillId="0" borderId="0" xfId="0"/>
    <xf numFmtId="0" fontId="0" fillId="0" borderId="0" xfId="0" pivotButton="1"/>
    <xf numFmtId="9" fontId="0" fillId="0" borderId="0" xfId="3" applyFont="1"/>
    <xf numFmtId="0" fontId="0" fillId="0" borderId="0" xfId="0" applyAlignment="1">
      <alignment horizontal="left"/>
    </xf>
    <xf numFmtId="0" fontId="4" fillId="0" borderId="0" xfId="0" applyFont="1" applyAlignment="1">
      <alignment horizontal="center"/>
    </xf>
    <xf numFmtId="0" fontId="0" fillId="0" borderId="1" xfId="0" applyBorder="1" applyAlignment="1">
      <alignment horizontal="left"/>
    </xf>
    <xf numFmtId="0" fontId="0" fillId="0" borderId="1" xfId="0"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0" fillId="3" borderId="1" xfId="0" applyFill="1" applyBorder="1" applyAlignment="1">
      <alignment horizontal="center"/>
    </xf>
    <xf numFmtId="0" fontId="4" fillId="3" borderId="1" xfId="0" applyFont="1" applyFill="1" applyBorder="1" applyAlignment="1">
      <alignment horizontal="left"/>
    </xf>
    <xf numFmtId="0" fontId="4" fillId="0" borderId="1" xfId="0" applyFont="1" applyBorder="1" applyAlignment="1">
      <alignment horizontal="left"/>
    </xf>
    <xf numFmtId="9" fontId="0" fillId="0" borderId="1" xfId="3" applyFont="1" applyBorder="1" applyAlignment="1">
      <alignment horizontal="center"/>
    </xf>
    <xf numFmtId="0" fontId="4" fillId="4" borderId="1" xfId="0" applyFont="1" applyFill="1" applyBorder="1" applyAlignment="1">
      <alignment horizontal="left"/>
    </xf>
    <xf numFmtId="0" fontId="0" fillId="4" borderId="1" xfId="0" applyFill="1" applyBorder="1" applyAlignment="1">
      <alignment horizontal="center"/>
    </xf>
    <xf numFmtId="0" fontId="4" fillId="5" borderId="1" xfId="0" applyFont="1" applyFill="1" applyBorder="1" applyAlignment="1">
      <alignment horizontal="left"/>
    </xf>
    <xf numFmtId="0" fontId="0" fillId="5" borderId="1" xfId="0" applyFill="1" applyBorder="1" applyAlignment="1">
      <alignment horizontal="center"/>
    </xf>
    <xf numFmtId="0" fontId="4" fillId="6" borderId="1" xfId="0" applyFont="1" applyFill="1" applyBorder="1" applyAlignment="1">
      <alignment horizontal="left"/>
    </xf>
    <xf numFmtId="0" fontId="0" fillId="6" borderId="1" xfId="0" applyFill="1" applyBorder="1" applyAlignment="1">
      <alignment horizontal="center"/>
    </xf>
    <xf numFmtId="0" fontId="8" fillId="7" borderId="1" xfId="0" applyFont="1" applyFill="1" applyBorder="1" applyAlignment="1">
      <alignment horizontal="center" vertical="center" wrapText="1"/>
    </xf>
    <xf numFmtId="164" fontId="0" fillId="0" borderId="0" xfId="0" applyNumberFormat="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14" fontId="6" fillId="0" borderId="1" xfId="0" applyNumberFormat="1" applyFont="1" applyBorder="1" applyAlignment="1">
      <alignment horizontal="center" vertical="center" wrapText="1"/>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49" fontId="5" fillId="0" borderId="0" xfId="1" applyNumberFormat="1" applyFont="1" applyAlignment="1">
      <alignment horizontal="center" vertical="center" wrapText="1"/>
    </xf>
    <xf numFmtId="4" fontId="5" fillId="0" borderId="0" xfId="1" applyNumberFormat="1" applyFont="1" applyAlignment="1">
      <alignment horizontal="center" vertical="center" wrapText="1"/>
    </xf>
    <xf numFmtId="14" fontId="5" fillId="0" borderId="0" xfId="1"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14" fontId="6" fillId="0" borderId="3" xfId="0" applyNumberFormat="1" applyFont="1" applyBorder="1" applyAlignment="1" applyProtection="1">
      <alignment horizontal="center" vertical="center" wrapText="1"/>
      <protection locked="0"/>
    </xf>
    <xf numFmtId="14"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pplyProtection="1">
      <alignment horizontal="center" vertical="center" wrapText="1"/>
      <protection locked="0"/>
    </xf>
    <xf numFmtId="14"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14" fontId="6" fillId="0" borderId="5" xfId="0" applyNumberFormat="1" applyFont="1" applyBorder="1" applyAlignment="1" applyProtection="1">
      <alignment horizontal="center" vertical="center" wrapText="1"/>
      <protection locked="0"/>
    </xf>
    <xf numFmtId="14" fontId="6"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49" fontId="6" fillId="16" borderId="4" xfId="0" applyNumberFormat="1" applyFont="1" applyFill="1" applyBorder="1" applyAlignment="1">
      <alignment horizontal="center" vertical="center" wrapText="1"/>
    </xf>
    <xf numFmtId="49" fontId="6" fillId="16" borderId="1" xfId="0" applyNumberFormat="1" applyFont="1" applyFill="1" applyBorder="1" applyAlignment="1">
      <alignment horizontal="center" vertical="center" wrapText="1"/>
    </xf>
    <xf numFmtId="9" fontId="6" fillId="0" borderId="0" xfId="3" applyFont="1" applyAlignment="1">
      <alignment horizontal="center" vertical="center" wrapText="1"/>
    </xf>
    <xf numFmtId="0" fontId="25" fillId="17" borderId="1" xfId="24" applyBorder="1" applyAlignment="1">
      <alignment horizontal="center" vertical="center" wrapText="1"/>
    </xf>
    <xf numFmtId="14" fontId="25" fillId="17" borderId="1" xfId="24" applyNumberFormat="1" applyBorder="1" applyAlignment="1">
      <alignment horizontal="center" vertical="center" wrapText="1"/>
    </xf>
    <xf numFmtId="49" fontId="25" fillId="17" borderId="1" xfId="24" applyNumberFormat="1" applyBorder="1" applyAlignment="1">
      <alignment horizontal="center" vertical="center" wrapText="1"/>
    </xf>
    <xf numFmtId="14" fontId="25" fillId="17" borderId="1" xfId="24" applyNumberFormat="1" applyBorder="1" applyAlignment="1" applyProtection="1">
      <alignment horizontal="center" vertical="center" wrapText="1"/>
      <protection locked="0"/>
    </xf>
    <xf numFmtId="0" fontId="22" fillId="18" borderId="1" xfId="24" applyFont="1" applyFill="1" applyBorder="1" applyAlignment="1">
      <alignment horizontal="center" vertical="center" wrapText="1"/>
    </xf>
    <xf numFmtId="49" fontId="22" fillId="18" borderId="1" xfId="24" applyNumberFormat="1" applyFont="1" applyFill="1" applyBorder="1" applyAlignment="1">
      <alignment horizontal="center" vertical="center" wrapText="1"/>
    </xf>
    <xf numFmtId="14" fontId="22" fillId="18" borderId="1" xfId="24" applyNumberFormat="1" applyFont="1" applyFill="1" applyBorder="1" applyAlignment="1" applyProtection="1">
      <alignment horizontal="center" vertical="center" wrapText="1"/>
      <protection locked="0"/>
    </xf>
    <xf numFmtId="49" fontId="8" fillId="19" borderId="1" xfId="1" applyNumberFormat="1" applyFont="1" applyFill="1" applyBorder="1" applyAlignment="1">
      <alignment horizontal="center" vertical="center" wrapText="1"/>
    </xf>
    <xf numFmtId="4" fontId="8" fillId="19" borderId="1" xfId="1" applyNumberFormat="1" applyFont="1" applyFill="1" applyBorder="1" applyAlignment="1">
      <alignment horizontal="center" vertical="center" wrapText="1"/>
    </xf>
    <xf numFmtId="14" fontId="8" fillId="19" borderId="1" xfId="1" applyNumberFormat="1" applyFont="1" applyFill="1" applyBorder="1" applyAlignment="1">
      <alignment horizontal="center" vertical="center" wrapText="1"/>
    </xf>
    <xf numFmtId="0" fontId="8" fillId="19" borderId="0" xfId="0" applyFont="1" applyFill="1" applyAlignment="1">
      <alignment horizontal="center" vertical="center" wrapText="1"/>
    </xf>
    <xf numFmtId="49" fontId="2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pplyProtection="1">
      <alignment horizontal="center" vertical="center" wrapText="1"/>
      <protection locked="0"/>
    </xf>
    <xf numFmtId="14" fontId="27" fillId="0" borderId="4" xfId="0" applyNumberFormat="1" applyFont="1" applyBorder="1" applyAlignment="1">
      <alignment horizontal="center" vertical="center" wrapText="1"/>
    </xf>
    <xf numFmtId="49" fontId="27" fillId="0" borderId="1" xfId="0" applyNumberFormat="1" applyFont="1" applyBorder="1" applyAlignment="1">
      <alignment horizontal="center" vertical="center" wrapText="1"/>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4" fontId="27" fillId="0" borderId="1" xfId="0" applyNumberFormat="1" applyFont="1" applyBorder="1" applyAlignment="1" applyProtection="1">
      <alignment horizontal="center" vertical="center" wrapText="1"/>
      <protection locked="0"/>
    </xf>
    <xf numFmtId="14" fontId="28" fillId="0" borderId="0" xfId="0" applyNumberFormat="1" applyFont="1" applyAlignment="1">
      <alignment horizontal="center" vertical="center"/>
    </xf>
    <xf numFmtId="14" fontId="23" fillId="0" borderId="0" xfId="0" applyNumberFormat="1" applyFont="1" applyAlignment="1">
      <alignment horizontal="center" vertical="center" wrapText="1"/>
    </xf>
    <xf numFmtId="14" fontId="6" fillId="0" borderId="0" xfId="0" applyNumberFormat="1" applyFont="1" applyAlignment="1">
      <alignment horizontal="center" vertical="center"/>
    </xf>
    <xf numFmtId="14" fontId="24" fillId="0" borderId="0" xfId="0" applyNumberFormat="1" applyFont="1" applyAlignment="1">
      <alignment horizontal="center" vertical="center"/>
    </xf>
    <xf numFmtId="0" fontId="4" fillId="8" borderId="1" xfId="0" applyFont="1" applyFill="1" applyBorder="1" applyAlignment="1">
      <alignment horizontal="center"/>
    </xf>
    <xf numFmtId="0" fontId="8" fillId="7" borderId="1" xfId="0" applyFont="1" applyFill="1" applyBorder="1" applyAlignment="1">
      <alignment horizontal="center" vertical="center" wrapText="1"/>
    </xf>
    <xf numFmtId="4" fontId="5" fillId="0" borderId="0" xfId="1" applyNumberFormat="1" applyFont="1" applyAlignment="1">
      <alignment horizontal="center" vertical="center" wrapText="1"/>
    </xf>
  </cellXfs>
  <cellStyles count="26">
    <cellStyle name="Accent" xfId="6" xr:uid="{D43C8F6C-9BFB-4D68-8483-160197C54BD2}"/>
    <cellStyle name="Accent 1" xfId="7" xr:uid="{AD9395AE-1123-4285-B6BE-6157E864780B}"/>
    <cellStyle name="Accent 2" xfId="8" xr:uid="{14AD3C16-F276-4696-97BE-4AB1910DF831}"/>
    <cellStyle name="Accent 3" xfId="9" xr:uid="{04F78A5E-CA34-46DE-A452-2F043F41F81B}"/>
    <cellStyle name="Bad" xfId="10" xr:uid="{CD03A874-9522-4499-814D-21D0ED0C173E}"/>
    <cellStyle name="Error" xfId="11" xr:uid="{3095A981-FC0B-48D8-99B3-AAB9C58E0D9A}"/>
    <cellStyle name="Excel Built-in Hyperlink" xfId="12" xr:uid="{505412AB-CF9A-49F2-8483-D92C5DE1D923}"/>
    <cellStyle name="Footnote" xfId="13" xr:uid="{ABFCB777-9F74-4552-9806-66D9A43C55B4}"/>
    <cellStyle name="Good" xfId="14" xr:uid="{8D618EA0-07C0-4070-8AA1-B22381DF5560}"/>
    <cellStyle name="Heading (user)" xfId="15" xr:uid="{EF8BF1F2-CB59-4A31-90BD-C40724173D23}"/>
    <cellStyle name="Heading 1" xfId="16" xr:uid="{409A072B-7286-47EA-9FD3-76C68A77B791}"/>
    <cellStyle name="Heading 2" xfId="17" xr:uid="{5ECDF6A4-027D-4D88-8246-F7CDED81B792}"/>
    <cellStyle name="Hyperlink" xfId="2" xr:uid="{8DE8A880-DB52-4CEA-896E-0FB0C1465E2E}"/>
    <cellStyle name="Hyperlink 2" xfId="18" xr:uid="{FDB6FE02-B047-4BD3-9B13-2949BD96F5BF}"/>
    <cellStyle name="Millares 2" xfId="25" xr:uid="{9D74C1D5-B409-44E0-B71B-D8EF4AA1347D}"/>
    <cellStyle name="Neutral" xfId="24" builtinId="28"/>
    <cellStyle name="Neutral 2" xfId="5" xr:uid="{D834B413-342B-4975-812E-058C55A5656D}"/>
    <cellStyle name="Normal" xfId="0" builtinId="0"/>
    <cellStyle name="Normal 2" xfId="19" xr:uid="{B8C33437-BDB7-4A1A-90C0-827AA91511BE}"/>
    <cellStyle name="Normal 3" xfId="4" xr:uid="{4D5204DE-CBE7-4227-9DAD-0991867F2F55}"/>
    <cellStyle name="Normal_Hoja3" xfId="1" xr:uid="{C04418F4-0DE0-481F-9E59-785927C17686}"/>
    <cellStyle name="Note" xfId="20" xr:uid="{08DC5BA2-9933-42EF-AE75-E04E2CE2200C}"/>
    <cellStyle name="Porcentaje" xfId="3" builtinId="5"/>
    <cellStyle name="Status" xfId="21" xr:uid="{B1DEC1F8-A855-46D7-A12F-F29EB5D9CEFF}"/>
    <cellStyle name="Text" xfId="22" xr:uid="{FAAD73CB-00FF-4C33-9B1F-4CE5D295892E}"/>
    <cellStyle name="Warning" xfId="23" xr:uid="{63C9BE15-7FAF-403F-967C-0012A483766E}"/>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165652</xdr:colOff>
      <xdr:row>0</xdr:row>
      <xdr:rowOff>0</xdr:rowOff>
    </xdr:from>
    <xdr:to>
      <xdr:col>4</xdr:col>
      <xdr:colOff>520314</xdr:colOff>
      <xdr:row>3</xdr:row>
      <xdr:rowOff>102121</xdr:rowOff>
    </xdr:to>
    <xdr:pic>
      <xdr:nvPicPr>
        <xdr:cNvPr id="2" name="Imagen 1">
          <a:extLst>
            <a:ext uri="{FF2B5EF4-FFF2-40B4-BE49-F238E27FC236}">
              <a16:creationId xmlns:a16="http://schemas.microsoft.com/office/drawing/2014/main" id="{471888C2-36D1-419B-B761-FB88DE9E04BF}"/>
            </a:ext>
          </a:extLst>
        </xdr:cNvPr>
        <xdr:cNvPicPr>
          <a:picLocks noChangeAspect="1"/>
        </xdr:cNvPicPr>
      </xdr:nvPicPr>
      <xdr:blipFill>
        <a:blip xmlns:r="http://schemas.openxmlformats.org/officeDocument/2006/relationships" r:embed="rId1"/>
        <a:stretch>
          <a:fillRect/>
        </a:stretch>
      </xdr:blipFill>
      <xdr:spPr>
        <a:xfrm>
          <a:off x="165652" y="0"/>
          <a:ext cx="2974037" cy="61647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Usuarios\EBP0000\OneDrive%20-%20Bancoldex\Escritorio\DJU\2024_BASE_UNICA_DE_REGISTRO_DE_PQR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Maria Rojas Rojas" refreshedDate="45049.510053819446" createdVersion="8" refreshedVersion="8" minRefreshableVersion="3" recordCount="435" xr:uid="{157F3547-0109-4D4B-A92B-C9DD685FCFFE}">
  <cacheSource type="worksheet">
    <worksheetSource ref="B7:AK442" sheet="Original" r:id="rId2"/>
  </cacheSource>
  <cacheFields count="34">
    <cacheField name="Consecutivo" numFmtId="49">
      <sharedItems containsBlank="1"/>
    </cacheField>
    <cacheField name="Número radicado inicial" numFmtId="0">
      <sharedItems containsBlank="1"/>
    </cacheField>
    <cacheField name="Trimestre" numFmtId="0">
      <sharedItems containsBlank="1" count="3">
        <s v="Primer Trimestre"/>
        <s v="Segundo Trimestre"/>
        <m/>
      </sharedItems>
    </cacheField>
    <cacheField name="Tipo de Solicitud" numFmtId="0">
      <sharedItems containsBlank="1" count="3">
        <s v="Petición"/>
        <s v="Queja - Reclamo"/>
        <m/>
      </sharedItems>
    </cacheField>
    <cacheField name="Tipologia" numFmtId="0">
      <sharedItems containsBlank="1"/>
    </cacheField>
    <cacheField name="Fecha de recepción en el Banco" numFmtId="164">
      <sharedItems containsNonDate="0" containsDate="1" containsString="0" containsBlank="1" minDate="2022-12-22T00:00:00" maxDate="2023-04-29T00:00:00"/>
    </cacheField>
    <cacheField name="Hora de recepción en el Banco" numFmtId="0">
      <sharedItems containsNonDate="0" containsDate="1" containsString="0" containsBlank="1" minDate="1899-12-30T02:22:00" maxDate="1899-12-30T21:06:00"/>
    </cacheField>
    <cacheField name="Fecha de recepción en la VJU" numFmtId="164">
      <sharedItems containsNonDate="0" containsDate="1" containsString="0" containsBlank="1" minDate="2022-12-22T00:00:00" maxDate="2023-04-29T00:00:00"/>
    </cacheField>
    <cacheField name="Hora de recepción en la VJU" numFmtId="0">
      <sharedItems containsDate="1" containsBlank="1" containsMixedTypes="1" minDate="1899-12-30T02:41:00" maxDate="2023-02-24T00:00:00"/>
    </cacheField>
    <cacheField name="Nombre del Consumidor Financiero (Peticionario)" numFmtId="0">
      <sharedItems containsBlank="1"/>
    </cacheField>
    <cacheField name="Medio Autorizado para la respuesta (Correo electrónico, dirección, entre otros)" numFmtId="0">
      <sharedItems containsBlank="1"/>
    </cacheField>
    <cacheField name="Descripción de la Solicitud" numFmtId="0">
      <sharedItems containsBlank="1" longText="1"/>
    </cacheField>
    <cacheField name="Abogado a Cargo " numFmtId="0">
      <sharedItems containsBlank="1" count="13">
        <s v="Ana Maria Rojas"/>
        <s v="Daniel Rojas"/>
        <s v="Nelson Mandón"/>
        <s v="Felipe Arias"/>
        <s v="Catalina Galofre"/>
        <s v="Manuel Zamudio"/>
        <s v="Laura Solano"/>
        <s v="Gustavo Guerrero"/>
        <s v="Laura Avendaño"/>
        <s v="Luisa Rodriguez"/>
        <s v="Vanessa Tenorio"/>
        <s v="Laura Vanessa"/>
        <m/>
      </sharedItems>
    </cacheField>
    <cacheField name="Área Responsable de la respuesta " numFmtId="0">
      <sharedItems containsBlank="1"/>
    </cacheField>
    <cacheField name="Área Responsable de los insumos" numFmtId="0">
      <sharedItems containsBlank="1"/>
    </cacheField>
    <cacheField name="Fecha de envío al área responsable de la respuesta" numFmtId="164">
      <sharedItems containsDate="1" containsBlank="1" containsMixedTypes="1" minDate="2023-01-03T00:00:00" maxDate="2023-04-29T00:00:00"/>
    </cacheField>
    <cacheField name="Hora de envío al área responsable de la respuesta" numFmtId="0">
      <sharedItems containsDate="1" containsBlank="1" containsMixedTypes="1" minDate="1899-12-30T02:22:00" maxDate="2023-03-07T00:00:00"/>
    </cacheField>
    <cacheField name="Plazo" numFmtId="1">
      <sharedItems containsString="0" containsBlank="1" containsNumber="1" containsInteger="1" minValue="8" maxValue="20"/>
    </cacheField>
    <cacheField name="Fecha de Vencimiento" numFmtId="164">
      <sharedItems containsSemiMixedTypes="0" containsNonDate="0" containsDate="1" containsString="0" minDate="1899-12-30T00:00:00" maxDate="2023-05-16T00:00:00" count="53">
        <d v="2023-03-02T00:00:00"/>
        <d v="2023-01-17T00:00:00"/>
        <d v="2023-01-26T00:00:00"/>
        <d v="2023-01-27T00:00:00"/>
        <d v="2023-01-31T00:00:00"/>
        <d v="2023-02-09T00:00:00"/>
        <d v="2023-02-10T00:00:00"/>
        <d v="2023-02-15T00:00:00"/>
        <d v="2023-02-13T00:00:00"/>
        <d v="2023-02-20T00:00:00"/>
        <d v="2023-02-21T00:00:00"/>
        <d v="2023-02-22T00:00:00"/>
        <d v="2023-02-28T00:00:00"/>
        <d v="2023-03-03T00:00:00"/>
        <d v="2023-03-01T00:00:00"/>
        <d v="2023-03-09T00:00:00"/>
        <d v="2023-01-03T00:00:00"/>
        <d v="2023-02-01T00:00:00"/>
        <d v="2023-02-16T00:00:00"/>
        <d v="2023-02-02T00:00:00"/>
        <d v="2023-02-27T00:00:00"/>
        <d v="2023-03-14T00:00:00"/>
        <d v="2023-03-10T00:00:00"/>
        <d v="2023-02-23T00:00:00"/>
        <d v="2023-03-17T00:00:00"/>
        <d v="2023-03-21T00:00:00"/>
        <d v="2023-03-22T00:00:00"/>
        <d v="2023-03-24T00:00:00"/>
        <d v="2023-03-27T00:00:00"/>
        <d v="2023-03-31T00:00:00"/>
        <d v="2023-04-03T00:00:00"/>
        <d v="2023-03-30T00:00:00"/>
        <d v="2023-04-10T00:00:00"/>
        <d v="2023-04-11T00:00:00"/>
        <d v="2023-04-13T00:00:00"/>
        <d v="2023-04-20T00:00:00"/>
        <d v="2023-04-21T00:00:00"/>
        <d v="2023-04-12T00:00:00"/>
        <d v="2023-04-17T00:00:00"/>
        <d v="2023-04-25T00:00:00"/>
        <d v="2023-04-26T00:00:00"/>
        <d v="2023-04-24T00:00:00"/>
        <d v="2023-04-14T00:00:00"/>
        <d v="2023-04-27T00:00:00"/>
        <d v="2023-04-28T00:00:00"/>
        <d v="2023-05-08T00:00:00"/>
        <d v="2023-05-09T00:00:00"/>
        <d v="2023-05-03T00:00:00"/>
        <d v="2023-05-11T00:00:00"/>
        <d v="2023-05-10T00:00:00"/>
        <d v="2023-05-02T00:00:00"/>
        <d v="2023-05-15T00:00:00"/>
        <d v="1899-12-30T00:00:00"/>
      </sharedItems>
      <fieldGroup par="33" base="18">
        <rangePr groupBy="months" startDate="1899-12-30T00:00:00" endDate="2023-05-16T00:00:00"/>
        <groupItems count="14">
          <s v="&lt;0/01/1900"/>
          <s v="ene"/>
          <s v="feb"/>
          <s v="mar"/>
          <s v="abr"/>
          <s v="may"/>
          <s v="jun"/>
          <s v="jul"/>
          <s v="ago"/>
          <s v="sep"/>
          <s v="oct"/>
          <s v="nov"/>
          <s v="dic"/>
          <s v="&gt;16/05/2023"/>
        </groupItems>
      </fieldGroup>
    </cacheField>
    <cacheField name="Defensoria del Consumidor Financiero " numFmtId="0">
      <sharedItems containsBlank="1"/>
    </cacheField>
    <cacheField name="Superintendencia Financiera de Colombia" numFmtId="0">
      <sharedItems containsBlank="1"/>
    </cacheField>
    <cacheField name="Canal de recepción" numFmtId="0">
      <sharedItems containsBlank="1"/>
    </cacheField>
    <cacheField name="Cúal entidad, funcionario u otro canal" numFmtId="0">
      <sharedItems containsBlank="1"/>
    </cacheField>
    <cacheField name="Descripción de la Respuesta" numFmtId="0">
      <sharedItems containsBlank="1" longText="1"/>
    </cacheField>
    <cacheField name="Destinatario de Respuesta" numFmtId="0">
      <sharedItems containsBlank="1"/>
    </cacheField>
    <cacheField name="¿Se solicita Prorroga?" numFmtId="0">
      <sharedItems containsBlank="1"/>
    </cacheField>
    <cacheField name="Fecha de Respuesta a la Solicitud" numFmtId="164">
      <sharedItems containsNonDate="0" containsDate="1" containsString="0" containsBlank="1" minDate="2023-01-03T00:00:00" maxDate="2023-04-22T00:00:00" count="40">
        <d v="2023-03-09T00:00:00"/>
        <d v="2023-01-11T00:00:00"/>
        <d v="2023-01-30T00:00:00"/>
        <d v="2023-02-07T00:00:00"/>
        <d v="2023-02-03T00:00:00"/>
        <d v="2023-02-09T00:00:00"/>
        <d v="2023-02-02T00:00:00"/>
        <d v="2023-02-10T00:00:00"/>
        <d v="2023-02-15T00:00:00"/>
        <d v="2023-02-17T00:00:00"/>
        <d v="2023-02-21T00:00:00"/>
        <d v="2023-02-20T00:00:00"/>
        <d v="2023-02-28T00:00:00"/>
        <d v="2023-03-06T00:00:00"/>
        <d v="2023-03-02T00:00:00"/>
        <d v="2023-02-27T00:00:00"/>
        <d v="2023-01-03T00:00:00"/>
        <d v="2023-02-16T00:00:00"/>
        <d v="2023-02-08T00:00:00"/>
        <d v="2023-03-01T00:00:00"/>
        <d v="2023-02-24T00:00:00"/>
        <d v="2023-03-14T00:00:00"/>
        <d v="2023-03-17T00:00:00"/>
        <d v="2023-03-03T00:00:00"/>
        <d v="2023-03-21T00:00:00"/>
        <d v="2023-03-22T00:00:00"/>
        <d v="2023-03-24T00:00:00"/>
        <d v="2023-03-31T00:00:00"/>
        <d v="2023-04-03T00:00:00"/>
        <d v="2023-03-30T00:00:00"/>
        <d v="2023-04-10T00:00:00"/>
        <d v="2023-04-13T00:00:00"/>
        <d v="2023-04-11T00:00:00"/>
        <d v="2023-04-18T00:00:00"/>
        <d v="2023-04-19T00:00:00"/>
        <d v="2023-04-12T00:00:00"/>
        <d v="2023-04-14T00:00:00"/>
        <d v="2023-04-17T00:00:00"/>
        <d v="2023-04-21T00:00:00"/>
        <m/>
      </sharedItems>
      <fieldGroup par="31" base="26">
        <rangePr groupBy="days" startDate="2023-01-03T00:00:00" endDate="2023-04-22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2/04/2023"/>
        </groupItems>
      </fieldGroup>
    </cacheField>
    <cacheField name="Número de Radicado de la Respuesta" numFmtId="0">
      <sharedItems containsBlank="1"/>
    </cacheField>
    <cacheField name="Tiempo Total Solicitud" numFmtId="1">
      <sharedItems containsSemiMixedTypes="0" containsString="0" containsNumber="1" containsInteger="1" minValue="-32176" maxValue="20"/>
    </cacheField>
    <cacheField name="Observaciones" numFmtId="0">
      <sharedItems containsBlank="1" containsMixedTypes="1" containsNumber="1" containsInteger="1" minValue="2.21167586635795E+18" maxValue="2.21167586635795E+18" longText="1"/>
    </cacheField>
    <cacheField name="En término /Extemporaneo" numFmtId="0">
      <sharedItems containsBlank="1" count="3">
        <s v="Extemporaneo"/>
        <s v="En término"/>
        <m/>
      </sharedItems>
    </cacheField>
    <cacheField name="Meses" numFmtId="0" databaseField="0">
      <fieldGroup base="26">
        <rangePr groupBy="months" startDate="2023-01-03T00:00:00" endDate="2023-04-22T00:00:00"/>
        <groupItems count="14">
          <s v="&lt;3/01/2023"/>
          <s v="ene"/>
          <s v="feb"/>
          <s v="mar"/>
          <s v="abr"/>
          <s v="may"/>
          <s v="jun"/>
          <s v="jul"/>
          <s v="ago"/>
          <s v="sep"/>
          <s v="oct"/>
          <s v="nov"/>
          <s v="dic"/>
          <s v="&gt;22/04/2023"/>
        </groupItems>
      </fieldGroup>
    </cacheField>
    <cacheField name="Trimestres" numFmtId="0" databaseField="0">
      <fieldGroup base="18">
        <rangePr groupBy="quarters" startDate="1899-12-30T00:00:00" endDate="2023-05-16T00:00:00"/>
        <groupItems count="6">
          <s v="&lt;0/01/1900"/>
          <s v="Trim.1"/>
          <s v="Trim.2"/>
          <s v="Trim.3"/>
          <s v="Trim.4"/>
          <s v="&gt;16/05/2023"/>
        </groupItems>
      </fieldGroup>
    </cacheField>
    <cacheField name="Años" numFmtId="0" databaseField="0">
      <fieldGroup base="18">
        <rangePr groupBy="years" startDate="1899-12-30T00:00:00" endDate="2023-05-16T00:00:00"/>
        <groupItems count="126">
          <s v="&lt;0/01/1900"/>
          <s v="1900"/>
          <s v="1901"/>
          <s v="1902"/>
          <s v="1903"/>
          <s v="1904"/>
          <s v="1905"/>
          <s v="1906"/>
          <s v="1907"/>
          <s v="1908"/>
          <s v="1909"/>
          <s v="1910"/>
          <s v="1911"/>
          <s v="1912"/>
          <s v="1913"/>
          <s v="1914"/>
          <s v="1915"/>
          <s v="1916"/>
          <s v="1917"/>
          <s v="1918"/>
          <s v="1919"/>
          <s v="1920"/>
          <s v="1921"/>
          <s v="1922"/>
          <s v="1923"/>
          <s v="1924"/>
          <s v="1925"/>
          <s v="1926"/>
          <s v="1927"/>
          <s v="1928"/>
          <s v="1929"/>
          <s v="1930"/>
          <s v="1931"/>
          <s v="1932"/>
          <s v="1933"/>
          <s v="1934"/>
          <s v="1935"/>
          <s v="1936"/>
          <s v="1937"/>
          <s v="1938"/>
          <s v="1939"/>
          <s v="1940"/>
          <s v="1941"/>
          <s v="1942"/>
          <s v="1943"/>
          <s v="1944"/>
          <s v="1945"/>
          <s v="1946"/>
          <s v="1947"/>
          <s v="1948"/>
          <s v="1949"/>
          <s v="1950"/>
          <s v="1951"/>
          <s v="1952"/>
          <s v="1953"/>
          <s v="1954"/>
          <s v="1955"/>
          <s v="1956"/>
          <s v="1957"/>
          <s v="1958"/>
          <s v="1959"/>
          <s v="1960"/>
          <s v="1961"/>
          <s v="1962"/>
          <s v="1963"/>
          <s v="1964"/>
          <s v="1965"/>
          <s v="1966"/>
          <s v="1967"/>
          <s v="1968"/>
          <s v="1969"/>
          <s v="1970"/>
          <s v="1971"/>
          <s v="1972"/>
          <s v="1973"/>
          <s v="1974"/>
          <s v="1975"/>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2014"/>
          <s v="2015"/>
          <s v="2016"/>
          <s v="2017"/>
          <s v="2018"/>
          <s v="2019"/>
          <s v="2020"/>
          <s v="2021"/>
          <s v="2022"/>
          <s v="2023"/>
          <s v="&gt;16/05/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
  <r>
    <s v="00001"/>
    <s v="1-591-2023-000026"/>
    <x v="0"/>
    <x v="0"/>
    <s v="información acerca de si tiene o ha tenido productos con Bancóldex "/>
    <d v="2023-02-16T00:00:00"/>
    <d v="1899-12-30T13:55:00"/>
    <d v="2023-01-02T00:00:00"/>
    <d v="1899-12-30T13:55:00"/>
    <s v="Gloria Cecilia Florez Moreno"/>
    <s v="abogadosequalis@gmail.com"/>
    <s v="Solicitud de información de la recolección y/o administración de datos personales"/>
    <x v="0"/>
    <s v="DJU"/>
    <s v="DJU"/>
    <d v="2023-01-03T00:00:00"/>
    <d v="1899-12-30T14:32:00"/>
    <n v="10"/>
    <x v="0"/>
    <m/>
    <m/>
    <s v="Línea Multicontacto"/>
    <m/>
    <s v="Teniendo en cuenta que la petición es remitida por Equalis Abogados SAS y que está no se encunetra frmada por el peticionario, se indica que no es posible entregar información, si no se acredita la representación legal del peticionari por parte de la entidad."/>
    <s v="Equalis Abogados SAS - abogadosequalis@gmail.com"/>
    <s v="NO"/>
    <x v="0"/>
    <s v="B – DJU - 2-591-2023-002569"/>
    <n v="15"/>
    <s v="Teniendo en cuenta que la petición se allegó sin adjunto el 2 de enero de 2023, se solicitó al peticionario que remitiera el mismo y/o especificara el contenido de la petición de conformidad con el artículo 17 del CPACA. El 16 de febrero de 2023 se recicbió por parte del área de servicio al cliente la petición con el respectivo adjunto, por lo que,  si bien el término del art. 17 del CPACA ya estaba vencido, se procedió a dar trámite a la petición desde la nueva fecha de ingresó que fue 16 de febrero de 2023, reiniciando los témrinos"/>
    <x v="0"/>
  </r>
  <r>
    <s v="00002"/>
    <s v="1-591-2023-000022"/>
    <x v="0"/>
    <x v="0"/>
    <s v="información acerca de si tiene o ha tenido productos con Bancóldex "/>
    <d v="2023-02-16T00:00:00"/>
    <d v="1899-12-30T14:53:00"/>
    <d v="2023-01-02T00:00:00"/>
    <d v="1899-12-30T14:53:00"/>
    <s v="Analida Jimenez Arias"/>
    <s v="abogadosequalis@gmail.com"/>
    <s v="Solicitud de información de la recolección y/o administración de datos personales"/>
    <x v="0"/>
    <s v="DJU"/>
    <s v="DJU"/>
    <d v="2023-01-03T00:00:00"/>
    <d v="1899-12-30T14:36:00"/>
    <n v="10"/>
    <x v="0"/>
    <m/>
    <m/>
    <s v="Línea Multicontacto"/>
    <m/>
    <s v="Teniendo en cuenta que la petición es remitida por Equalis Abogados SAS y que está no se encunetra frmada por el peticionario, se indica que no es posible entregar información, si no se acredita la representación legal del peticionari por parte de la entidad."/>
    <s v="Equalis Abogados SAS - abogadosequalis@gmail.com"/>
    <s v="NO"/>
    <x v="0"/>
    <s v="B – DJU - 2-591-2023-002569"/>
    <n v="15"/>
    <s v="Teniendo en cuenta que la petición se allegó sin adjunto el 2 de enero de 2023, se solicitó al peticionario que remitiera el mismo y/o especificara el contenido de la petición de conformidad con el artículo 17 del CPACA. El 16 de febrero de 2023 se recicbió por parte del área de servicio al cliente la petición con el respectivo adjunto, por lo que,  si bien el término del art. 17 del CPACA ya estaba vencido, se procedió a dar trámite a la petición desde la nueva fecha de ingresó que fue 16 de febrero de 2023, reiniciando los témrinos"/>
    <x v="0"/>
  </r>
  <r>
    <s v="00003"/>
    <m/>
    <x v="0"/>
    <x v="0"/>
    <s v="información acerca de si tiene o ha tenido productos con Bancóldex "/>
    <d v="2023-02-16T00:00:00"/>
    <d v="1899-12-30T13:33:00"/>
    <d v="2023-01-02T00:00:00"/>
    <d v="1899-12-30T13:33:00"/>
    <s v="Luis Guillermo Moreno Parra"/>
    <s v="abogadosequalis@gmail.com"/>
    <s v="Solicitud de información de la recolección y/o administración de datos personales"/>
    <x v="0"/>
    <s v="DJU"/>
    <s v="DJU"/>
    <d v="2023-01-03T00:00:00"/>
    <d v="1899-12-30T14:38:00"/>
    <n v="10"/>
    <x v="0"/>
    <m/>
    <m/>
    <s v="Línea Multicontacto"/>
    <m/>
    <s v="Teniendo en cuenta que la petición es remitida por Equalis Abogados SAS y que está no se encunetra frmada por el peticionario, se indica que no es posible entregar información, si no se acredita la representación legal del peticionari por parte de la entidad."/>
    <s v="Equalis Abogados SAS - abogadosequalis@gmail.com"/>
    <s v="NO"/>
    <x v="0"/>
    <s v="B – DJU - 2-591-2023-002569"/>
    <n v="15"/>
    <s v="Teniendo en cuenta que la petición se allegó sin adjunto el 2 de enero de 2023, se solicitó al peticionario que remitiera el mismo y/o especificara el contenido de la petición de conformidad con el artículo 17 del CPACA. El 16 de febrero de 2023 se recicbió por parte del área de servicio al cliente la petición con el respectivo adjunto, por lo que,  si bien el término del art. 17 del CPACA ya estaba vencido, se procedió a dar trámite a la petición desde la nueva fecha de ingresó que fue 16 de febrero de 2023, reiniciando los témrinos"/>
    <x v="0"/>
  </r>
  <r>
    <s v="00004 "/>
    <m/>
    <x v="0"/>
    <x v="0"/>
    <s v="información acerca de si tiene o ha tenido productos con Bancóldex "/>
    <d v="2023-02-16T00:00:00"/>
    <d v="1899-12-30T13:25:00"/>
    <d v="2023-01-02T00:00:00"/>
    <d v="1899-12-30T13:25:00"/>
    <s v="Guillermo Antonio Moreno Enciso"/>
    <s v="abogadosequalis@gmail.com"/>
    <s v="Solicitud de información de la recolección y/o administración de datos personales"/>
    <x v="0"/>
    <s v="DJU"/>
    <s v="DJU"/>
    <d v="2023-01-03T00:00:00"/>
    <d v="1899-12-30T14:42:00"/>
    <n v="10"/>
    <x v="0"/>
    <m/>
    <m/>
    <s v="Línea Multicontacto"/>
    <m/>
    <s v="Teniendo en cuenta que la petición es remitida por Equalis Abogados SAS y que está no se encunetra frmada por el peticionario, se indica que no es posible entregar información, si no se acredita la representación legal del peticionari por parte de la entidad."/>
    <s v="Equalis Abogados SAS - abogadosequalis@gmail.com"/>
    <s v="NO"/>
    <x v="0"/>
    <s v="B – DJU - 2-591-2023-002569"/>
    <n v="15"/>
    <s v="Teniendo en cuenta que la petición se allegó sin adjunto el 2 de enero de 2023, se solicitó al peticionario que remitiera el mismo y/o especificara el contenido de la petición de conformidad con el artículo 17 del CPACA. El 16 de febrero de 2023 se recicbió por parte del área de servicio al cliente la petición con el respectivo adjunto, por lo que,  si bien el término del art. 17 del CPACA ya estaba vencido, se procedió a dar trámite a la petición desde la nueva fecha de ingresó que fue 16 de febrero de 2023, reiniciando los témrinos"/>
    <x v="0"/>
  </r>
  <r>
    <s v="00005"/>
    <s v="1-591-2023-000029"/>
    <x v="0"/>
    <x v="0"/>
    <s v="información acerca de si tiene o ha tenido productos con Bancóldex "/>
    <d v="2023-01-02T00:00:00"/>
    <d v="1899-12-30T15:05:00"/>
    <d v="2023-01-02T00:00:00"/>
    <d v="1899-12-30T15:05:00"/>
    <s v="Karla Lorena Aragón Peñate_x000a_Sociedad Sarta &amp; Aragon Consultores y Asociados S&amp;A SAS"/>
    <s v="sartayaragonsas@gmail.com_x000a_novamodaenterprisesas@gmail.com"/>
    <s v="Teniendo en cuenta a la Resolución No. 1297 de fecha 29 de noviembre de 2022, expedida por la Sociedad de Activos Especiales S.A.S, por medio de la cual la sociedad que represento fue nombrada Depositario Provisional de la Sociedad NOVA MODA ENTERPRISE S.A.S., identificada con Nit: 901.091.873-5, por medio del presente, se solicita que, si la sociedad posee cuentas bancarias, obligaciones financieras y toda clase productos con ustedes."/>
    <x v="1"/>
    <s v="DJU"/>
    <s v="Cartera/Operaciones"/>
    <d v="2023-01-03T00:00:00"/>
    <d v="1899-12-30T16:00:00"/>
    <n v="10"/>
    <x v="1"/>
    <m/>
    <m/>
    <s v="Línea Multicontacto"/>
    <m/>
    <s v="Tal como se expuso anteriormente, Bancóldex es un banco principalmente de segundo piso, el cual ofrece financiamiento a las empresas y empresarios del país a través de los intermediarios financieros que tienen convenio vigente con el Banco. _x000a__x000a_Ahora bien, con relación a su petición, una vez validada la calidad en la que actúa de conformidad con la información aportada, y consultadas las bases de datos del Banco, no se identificó que la empresa Nova Moda Enterprise S.A.S. con Nit No. 901.091.873-5 haya sido beneficiaria de algún producto fondeado con recursos de Bancóldex._x000a__x000a_Así mismo, es importante mencionar que Bancóldex a la fecha no ofrece servicios de cuenta corriente bancaria u otros productos de depósito en general, que le haya permitido tener recursos de la sociedad relacionada en su petición._x000a__x000a_Sin perjuicio de lo anterior, se precisa que en el libro de Registro de Tenedores de Certificados de Depósito a Término - CDT’s y bonos emitidos por Bancóldex, así como en el producto de cuenta de ahorros corporativa del Banco, no se encuentra inscrita la sociedad mencionada en su comunicación como titular de derechos contenidos en dichos títulos o depósitos._x000a__x000a_Quedo a su disposición para suministrar cualquier información adicional que sea requerida sobre el particular."/>
    <s v="sartayaragonsas@gmail.com _x000a_novamodaenterprisesas@gmail.com"/>
    <s v="NO"/>
    <x v="1"/>
    <s v="DJU- 2-591-2023-000384 del 11 de enero de 2023"/>
    <n v="7"/>
    <m/>
    <x v="1"/>
  </r>
  <r>
    <s v="00006"/>
    <s v="1-591-2023-000280"/>
    <x v="0"/>
    <x v="0"/>
    <s v="Solicitud o inconformidad de información de productos Bancóldex segundo piso"/>
    <d v="2023-01-12T00:00:00"/>
    <d v="1899-12-30T11:56:00"/>
    <d v="2023-01-12T00:00:00"/>
    <d v="1899-12-30T11:56:00"/>
    <s v="Wilson Forero_x000a_Asociación Macroemprendedores Colombianos"/>
    <s v="wforero864@gmail.com"/>
    <s v="¿Qué programas ofrecen para microempresarios y famiempresarios? ¿Cuáles son las líneas de crédito que tiene el gobierno nacional para microempresarios? ¿solicito por favor nos ayuden a realizar una cooperativa?"/>
    <x v="1"/>
    <s v="DJU"/>
    <m/>
    <d v="2023-01-12T00:00:00"/>
    <d v="1899-12-30T18:27:00"/>
    <n v="10"/>
    <x v="2"/>
    <m/>
    <m/>
    <s v="Correspondencia física"/>
    <m/>
    <m/>
    <m/>
    <s v="NO"/>
    <x v="2"/>
    <s v="B - DJU- 2-591-2023-001205"/>
    <n v="12"/>
    <m/>
    <x v="0"/>
  </r>
  <r>
    <s v="00007"/>
    <m/>
    <x v="0"/>
    <x v="0"/>
    <s v="Recursos o ayudas económicas "/>
    <d v="2023-01-15T00:00:00"/>
    <d v="1899-12-30T16:59:00"/>
    <d v="2023-01-16T00:00:00"/>
    <d v="1899-12-30T16:05:00"/>
    <s v="Juan Carlos Vega Salcedo"/>
    <s v="supremo25@gmail.com"/>
    <s v="Que el Gobierno le otorgue un crédito a través de alguna entidad financiera"/>
    <x v="1"/>
    <s v="DJU"/>
    <m/>
    <d v="2023-01-17T00:00:00"/>
    <d v="1899-12-30T22:33:00"/>
    <n v="10"/>
    <x v="3"/>
    <m/>
    <m/>
    <s v="Línea Multicontacto"/>
    <m/>
    <m/>
    <s v="Juan Carlos Vega Salcedo_x000a_supremo25@gmail.com"/>
    <s v="NO"/>
    <x v="2"/>
    <s v="B - DJU-2-591-2023-001226"/>
    <n v="10"/>
    <m/>
    <x v="0"/>
  </r>
  <r>
    <s v="00008"/>
    <s v="1-591-2023-000592"/>
    <x v="0"/>
    <x v="0"/>
    <s v="Seguridad social / certificaciones laborales "/>
    <d v="2023-01-17T00:00:00"/>
    <d v="1899-12-30T17:44:00"/>
    <d v="2023-01-17T00:00:00"/>
    <d v="1899-12-30T17:55:00"/>
    <s v="Gobernación de Boyaca"/>
    <s v="direccion.pasivopensional@boyaca.gov.co"/>
    <s v="Se solicita la expedición de la certificación electrónica de tiempos laborados - CETIL - del señor Gabriel Romero Piñeros"/>
    <x v="0"/>
    <s v="DJU"/>
    <s v="DJU"/>
    <d v="2023-01-17T00:00:00"/>
    <d v="1899-12-30T18:27:00"/>
    <n v="10"/>
    <x v="4"/>
    <m/>
    <m/>
    <s v="Línea Multicontacto"/>
    <m/>
    <s v="Se indica que Bancóldex no es la entidad competente para expedir la certificación solicitada por la normatividad aplicable a los funcionarios locales de Proexpo."/>
    <s v="atencionalciudadano@banrep.gov.co"/>
    <s v="NO"/>
    <x v="3"/>
    <s v="VJU-2-591-2023-001241 del 31 de enero de 2023 y VJU2-591-2023-001242 del 31 de enero de 2023"/>
    <n v="15"/>
    <m/>
    <x v="0"/>
  </r>
  <r>
    <s v="00009"/>
    <s v="1-591-2023-000445"/>
    <x v="0"/>
    <x v="0"/>
    <s v="Accionistas"/>
    <d v="2023-01-13T00:00:00"/>
    <d v="1899-12-30T16:41:00"/>
    <d v="2023-01-16T00:00:00"/>
    <d v="1899-12-30T15:48:00"/>
    <s v="Hilda Aminta Angarita Alonso"/>
    <s v="vaaf25041522@gmail.com"/>
    <s v="Solicitud información de dividendos de las acciones de las que es titular."/>
    <x v="0"/>
    <s v="DJU"/>
    <s v="DJU / OGC"/>
    <d v="2023-01-18T00:00:00"/>
    <d v="1899-12-30T10:53:00"/>
    <n v="10"/>
    <x v="3"/>
    <m/>
    <m/>
    <s v="Línea Multicontacto"/>
    <m/>
    <s v="Se remite información a la accionista con el valor de los dividendos de las acciones de las que es titular y se indica el proceso para el pago."/>
    <s v="vaaf25041522@gmail.com "/>
    <s v="NO"/>
    <x v="4"/>
    <s v="DJU– 2-591-2023-001409 del 3 de febrero de 2023"/>
    <n v="15"/>
    <m/>
    <x v="0"/>
  </r>
  <r>
    <s v="00010"/>
    <s v="1-591-2023-000317"/>
    <x v="0"/>
    <x v="0"/>
    <s v="Seguridad social / certificaciones laborales "/>
    <d v="2023-01-12T00:00:00"/>
    <d v="1899-12-30T12:00:00"/>
    <d v="2023-01-12T00:00:00"/>
    <d v="1899-12-30T13:57:00"/>
    <s v="Jairo Cruz Rodríguez"/>
    <s v="jairocr@gmail.com"/>
    <s v="solicita se sirvan informar  y suministrar copia de los soportes de los aportes a pensión ante Colpensiones, durante el período de tiempo que el suscrito laboró con Bancoldex, esto es, desde 2 de enero de 1992 hasta el 19 de septiembre de 1993, de conformidad con la certificación expedida por la entonces Vicepresidente Secretario (Ketty Valbuena Yamure) "/>
    <x v="0"/>
    <s v="DJU"/>
    <s v="DTH"/>
    <d v="2023-01-15T00:00:00"/>
    <d v="1899-12-30T21:23:00"/>
    <n v="20"/>
    <x v="5"/>
    <m/>
    <m/>
    <s v="Línea Multicontacto"/>
    <m/>
    <s v="Se remiten copias de las planilas del ISS "/>
    <s v="jairocr@gmail.com _x000a_jcruz@procuraduria.gov.co"/>
    <s v="SI"/>
    <x v="5"/>
    <s v="B – DJU – 2-591-2023-001082 del 26 de enero de 2023_x000a_B – VJU – 2-591-2023-001578 del 8 de febrero de 2023"/>
    <n v="20"/>
    <m/>
    <x v="1"/>
  </r>
  <r>
    <s v="00011"/>
    <s v="1-591-2023-000498"/>
    <x v="0"/>
    <x v="0"/>
    <s v="Recursos o ayudas económicas "/>
    <d v="2023-01-17T00:00:00"/>
    <d v="1899-12-30T12:56:16"/>
    <d v="2023-01-17T00:00:00"/>
    <d v="1899-12-30T16:45:00"/>
    <s v="Enrique Morales Riveira"/>
    <s v="emorales_r@cable.net.co"/>
    <s v="Solicitud de crédito proveniente del fondo BID Invest - Bancóldex para la financiación integral de maquinaria y equipo - capital de trabajo para el primer año de funcionamiento - costos y gastos de instalación y puesta en marcha - asistencia técnica y asistencia jurídica"/>
    <x v="2"/>
    <s v="OJP"/>
    <m/>
    <d v="2023-01-19T00:00:00"/>
    <d v="1899-12-30T17:03:00"/>
    <n v="10"/>
    <x v="4"/>
    <m/>
    <m/>
    <s v="Correspondencia física"/>
    <m/>
    <s v="Respetado, señor Morales._x000a_En atención a la petición radicada por usted el 19 de enero de 2023, ante esta entidad, nos_x000a_permitimosinformar que teniendo en cuenta lasrazones que fundamentan la mencionada solicitud,_x000a_El día 30 de enero del presente año, nuestro equipo comercial se permitió realizar teleconferencia_x000a_con usted, donde tuvimos la opotunidad de comunicarle que a pesar de que el Banco no podría_x000a_acompañar el financiamiento directo a proyectos en etapa temprana (prefactibilidad) la opción de_x000a_redescuento estaba a disposición en la medida que tuviera cupos aprobados por la banca de primer_x000a_piso y que el material recibido lo compartiríamos con el equipo de BID Invest para que conocieran_x000a_la iniciativa de la planta térmica de energía limpia a partir de recombinación catalítica_x000a_magnéticamente asistida, para explorar un eventual apoyo de recursos no reembolsables que dicha_x000a_entidad eventualmente pueda destinar"/>
    <s v="Enrique Morales Riveira"/>
    <s v="NO"/>
    <x v="6"/>
    <s v="OJP-2-591-2023-001395 "/>
    <n v="12"/>
    <m/>
    <x v="0"/>
  </r>
  <r>
    <s v="00012"/>
    <s v="1-591-2023-001321"/>
    <x v="0"/>
    <x v="0"/>
    <s v="Aplicación de pagos /paz y salvos /Estado de cuenta "/>
    <d v="2023-01-26T00:00:00"/>
    <d v="1899-12-30T02:41:00"/>
    <d v="2023-01-26T00:00:00"/>
    <d v="1899-12-30T02:41:00"/>
    <s v="Moda Italiana -"/>
    <s v="m.italian23@hotmail.com"/>
    <s v="Reconsideración - Propuesta de Pago - Obligación derivada del Pagaré No 1000140013431900"/>
    <x v="2"/>
    <s v="OJP"/>
    <m/>
    <d v="2023-01-26T00:00:00"/>
    <d v="1899-12-30T03:40:00"/>
    <n v="10"/>
    <x v="5"/>
    <m/>
    <m/>
    <s v="Correo funcionario"/>
    <m/>
    <s v="En atención a la petición radicada por usted el 26 de enero de 2023, mediante la cual solicita a BancoldexS.A. reconsiderar la propuesta de pagos de la sociedad MODA ITALIANA LTDA, estando dentro del términolegal establecido, mediante el presente escrito nos permitimos informarle no es posible acceder favorablemente a su solicitud teniendo en cuenta que no es dado para Bancoldex S.A. condonar los rubros_x000a_que componen la liquidación total de su obligación dada nuestra naturaleza jurídica._x000a_Asi las cosas, lo invitamos a replantear su propuesta e incluir en esta todos los rubros que componen la_x000a_liquidación total de su obligación para efecto de realizar una nueva evaluación en este sentido._x000a_Teniendo en cuenta lo anterior, esperamos haber atendido su petición y cualquier inquietud adicional al_x000a_respecto, con gusto será atendida."/>
    <s v="Sr. Pedro Luis Mendoza  Muñoz _x000a_m.italian23@hotmail.com"/>
    <s v="NO"/>
    <x v="5"/>
    <s v="OJP-2-591-2023-001700"/>
    <n v="10"/>
    <m/>
    <x v="1"/>
  </r>
  <r>
    <s v="00013"/>
    <s v="1-591-2023-001230"/>
    <x v="0"/>
    <x v="0"/>
    <s v="Víctimas del Conflicto Armado"/>
    <d v="2023-01-28T00:00:00"/>
    <d v="1899-12-30T17:46:00"/>
    <d v="2023-01-30T00:00:00"/>
    <d v="1899-12-30T08:24:00"/>
    <s v="Jimmy Ortiz Gutiérrez"/>
    <s v="jsog1@hotmail.com"/>
    <s v="Como víctima del conflicto armado solicita una ayuda humanitaria mensual"/>
    <x v="1"/>
    <s v="DJU"/>
    <m/>
    <d v="2023-01-30T00:00:00"/>
    <d v="1899-12-30T12:10:00"/>
    <n v="10"/>
    <x v="6"/>
    <m/>
    <m/>
    <s v="Línea Multicontacto"/>
    <m/>
    <s v="Sobre el particular, me permito indicarle que Bancóldex no tiene la competencia de otorgar algún tipo de subsidio, indemnización, reparación integral, ayuda humanitaria, o asistencia social como la que está solicitando, ya que como se mencionó anteriormente, su objeto social corresponde a financiar, en forma principal pero no exclusiva, las actividades relacionadas con la exportación y con la industria nacional, actuando para tal fin como banco de redescuento._x000a__x000a_En línea con lo expuesto, y de conformidad con el artículo 21 de la ley 1437 de 2011, al no ser Bancóldex la entidad competente para dar respuesta a su solicitud, se remitirá su petición al Departamento para la Prosperidad Social (DPS) y a la Unidad para la Atención y Reparación Integral a las Víctimas, para que brinden respuesta a su requerimiento. "/>
    <s v="jsog1@hotmail.com_x000a_servicioalciudadano@prosperidadsocial.gov.co _x000a_servicioalciudadano@unidadvictimas.gov.co"/>
    <s v="NO"/>
    <x v="7"/>
    <s v="DJU-2-591-2023-001718 del 10 de febrero de 2023, DJU-2-591-2023-001719 del 10 de febrero de 2023 y DJU-2-591-2023-001720 del 10 de febrero de 2023"/>
    <n v="9"/>
    <m/>
    <x v="1"/>
  </r>
  <r>
    <s v="00014"/>
    <s v="1-591-2023-001122"/>
    <x v="0"/>
    <x v="0"/>
    <s v="Presunta falsedad personal"/>
    <d v="2023-01-26T00:00:00"/>
    <d v="1899-12-30T10:37:00"/>
    <d v="2023-01-26T00:00:00"/>
    <d v="1899-12-30T10:37:00"/>
    <s v="Luis Felipe Gutiérrez Navarro"/>
    <s v="lina.bonilla@colcomercio.com.co_x000a_felipe.gutierrez@colcomercio.com.co"/>
    <s v="Solicita se le notifique previo a cualquier actuación si al interior de Bancóldex se generó cualquier movimiento u operación que afecte a terceros a nombre de él por una presunta suplantación personal."/>
    <x v="3"/>
    <s v="DJU"/>
    <m/>
    <d v="2023-01-30T00:00:00"/>
    <d v="1899-12-30T12:31:00"/>
    <n v="10"/>
    <x v="5"/>
    <m/>
    <m/>
    <s v="Otro canal"/>
    <m/>
    <s v="Sobre el particular, me permito informar que, una vez revisadas las bases de datos del Banco, no se encontraron novedades en cuanto a solicitud de productos u operaciones de la sociedad GRUPO JFS NUTRIGAL SAS ante Bancóldex."/>
    <s v="felipe.gutierrez@colcomercio.com.co"/>
    <s v="NO"/>
    <x v="8"/>
    <s v="DJU- 2-591-2023-001817 del 15 de febrero de 2023"/>
    <n v="14"/>
    <m/>
    <x v="0"/>
  </r>
  <r>
    <s v="00015"/>
    <s v="No se asignó por caida del sistema"/>
    <x v="0"/>
    <x v="1"/>
    <s v="Solicitud o inconformidad acerca de un intermediario de primer piso"/>
    <d v="2023-01-12T00:00:00"/>
    <d v="1899-12-30T16:03:00"/>
    <d v="2023-01-19T00:00:00"/>
    <d v="1899-12-30T14:03:00"/>
    <s v="Jhon Edwar Becerra Cuesta"/>
    <s v="liton.j.j812@hotmail.com"/>
    <s v="Solicita se realice la cancelación del débito automático que aparece en la cuenta de Nequi 3137598172, la cual no ha sido autorizado por la empresa Experian Colombia S.A. identificada con el Nit 900422614-8"/>
    <x v="0"/>
    <s v="DJU"/>
    <s v="DOP-CDA"/>
    <d v="2023-01-26T00:00:00"/>
    <d v="1899-12-30T16:00:00"/>
    <n v="10"/>
    <x v="2"/>
    <m/>
    <m/>
    <s v="Smartsupervision"/>
    <m/>
    <s v="Se da traslado a Bancolombia, por ser la entidad competente pra atender la queja"/>
    <s v="Jhon Edwar Becerra Cuesta_x000a_liton.j.j812@hotmail.com"/>
    <s v="NO"/>
    <x v="6"/>
    <s v="No se asignó por caida del sistema"/>
    <n v="15"/>
    <m/>
    <x v="0"/>
  </r>
  <r>
    <s v="00016"/>
    <s v="2-591-2023-001819"/>
    <x v="0"/>
    <x v="0"/>
    <s v="Presunta falsedad personal"/>
    <d v="2023-02-01T00:00:00"/>
    <d v="1899-12-30T21:06:00"/>
    <d v="2023-02-02T00:00:00"/>
    <d v="1899-12-30T07:48:00"/>
    <s v="Victor Jhonny Acosta Chica"/>
    <s v="jhonny111.com@gmail.com"/>
    <s v="Solicito a las entidades financieras y de crédito, se prohíba abrir a mi nombre un producto crediticio o financiero, que no cuente con mi autorización expresa o personal ante el banco o centro financiero correspondiente, es decir, esa autorización no se puede dar por medios telemáticos.  "/>
    <x v="1"/>
    <s v="DJU"/>
    <m/>
    <d v="2023-02-02T00:00:00"/>
    <d v="1899-12-30T04:46:00"/>
    <n v="10"/>
    <x v="7"/>
    <m/>
    <m/>
    <s v="Línea Multicontacto"/>
    <m/>
    <s v="Sobre el particular me permito informar que una vez revisadas las bases de datos del Banco, no se encontraron novedades en cuanto a solicitud de productos financieros o trámite de estos ante Bancóldex, asociados a Víctor Jhonny Acosta Chica, con cédula de ciudadanía número 1.016.072.655. "/>
    <s v="jhonny111.com@gmail.com"/>
    <s v="NO"/>
    <x v="8"/>
    <s v="DJU- 2-591-2023-001819 del 15 de febrero de 2023"/>
    <n v="10"/>
    <m/>
    <x v="1"/>
  </r>
  <r>
    <s v="00017"/>
    <m/>
    <x v="0"/>
    <x v="0"/>
    <s v="Agregados Comerciales "/>
    <d v="2023-01-30T00:00:00"/>
    <d v="1899-12-30T11:23:00"/>
    <d v="2023-02-02T00:00:00"/>
    <d v="1899-12-30T11:23:00"/>
    <s v="Colpensiones (Cristian Meza)"/>
    <s v="snreyesl@colpensiones.gov.co"/>
    <s v="Solicita se aclare la vinculación de Bancoldex a la página de CETIL; la cual es utilizada por la empresa para validar el reporte de fechas de labor de un ex empleado del banco; el señor José Hernando Otero García con número de cédula 32664994. Además menciona que recibió un oficio por parte del ministerio de relaciones exteriores s-gabta-22-022867/7sep2022 1466 sala consultas civil informando que Bancóldex debe registrar la información correspondiente al ciudadano el la respectiva página.  "/>
    <x v="0"/>
    <s v="DJU"/>
    <s v="DJU"/>
    <d v="2023-02-06T00:00:00"/>
    <d v="1899-12-30T07:37:00"/>
    <n v="10"/>
    <x v="8"/>
    <m/>
    <m/>
    <s v="Correo funcionario"/>
    <m/>
    <s v="Se indica que la petición ya había sido objeto de respuesta anteriormente y se adjunta la misma."/>
    <s v="notificacionesjudiciales@colpensiones.gov.co_x000a_notificacionesjudiciales@colpensiones.gov.co"/>
    <s v="NO"/>
    <x v="9"/>
    <s v="VJU-2-591-2023-002071 del 16 de febrero de 2023"/>
    <n v="14"/>
    <m/>
    <x v="0"/>
  </r>
  <r>
    <s v="00018"/>
    <s v="1-591-2023-002894"/>
    <x v="0"/>
    <x v="0"/>
    <s v="Solicitud o inconformidad de información de productos Bancóldex segundo piso"/>
    <d v="2023-02-06T00:00:00"/>
    <d v="1899-12-30T13:35:00"/>
    <d v="2023-02-06T00:00:00"/>
    <d v="1899-12-30T13:35:00"/>
    <s v="Julio Francisco Murcia, Juan Camilo Patiño Soto, Diego Esteban Puerta Patiño, Sandra Milena Suarez Buitrago y Abel Andrés Zaáta Gómez"/>
    <s v="abel.zapata@udea.edu.co"/>
    <s v="Bancóldex tiene conocimiento de este proceso y/o avala el proyecto como lo ha venido expresando desde los inicios la Ingeniera Tatiana Cabanzo."/>
    <x v="1"/>
    <s v="DJU"/>
    <m/>
    <d v="2023-02-06T00:00:00"/>
    <d v="1899-12-30T16:22:00"/>
    <n v="10"/>
    <x v="9"/>
    <m/>
    <m/>
    <s v="Línea Multicontacto"/>
    <m/>
    <s v="Se hizo referencia a la Reserva Bancaria, haciendo la salvedad de que esto no implicaba que existiera un vinculo comercial o contractual con el Proyecto Love Co"/>
    <m/>
    <s v="NO"/>
    <x v="10"/>
    <s v="VJU-2-591-2023-002122 del 20 de febrero de 2023 y DJU-2-591-2023-002756 del 21 de marzo de 2023"/>
    <n v="11"/>
    <m/>
    <x v="0"/>
  </r>
  <r>
    <s v="00019"/>
    <s v="1-591-2023-001621"/>
    <x v="0"/>
    <x v="0"/>
    <s v="Agregados Comerciales "/>
    <d v="2023-02-06T00:00:00"/>
    <d v="1899-12-30T09:41:00"/>
    <d v="2023-02-06T00:00:00"/>
    <d v="1899-12-30T09:41:00"/>
    <s v="Jaime Camilo Acevedo Rojas - Iván Mauricio Restrepo Fajardo"/>
    <s v="correspondencia.rf@restrepofajardo.com"/>
    <s v="solicitud de expedición formatos cetil del señor Jaime Camilo Acevedo Rojas"/>
    <x v="0"/>
    <s v="DJU"/>
    <s v="DJU"/>
    <d v="2023-02-06T00:00:00"/>
    <d v="1899-12-30T16:40:00"/>
    <n v="10"/>
    <x v="9"/>
    <m/>
    <m/>
    <s v="Correspondencia física"/>
    <m/>
    <s v="Se indica qu Bancóldex no es la entidad competente para emitir la certificación solicitada y las razones correspondientes."/>
    <s v="correspondencia.rf@restrepofajardo.com"/>
    <s v="NO"/>
    <x v="9"/>
    <s v="VJU-2-591-2023-002074 del 17 de febrero de 2023"/>
    <n v="9"/>
    <s v="Se entregan documentos a Ana Maria para conservar en el expediente"/>
    <x v="1"/>
  </r>
  <r>
    <s v="00020"/>
    <s v="1-591-2023-001803"/>
    <x v="0"/>
    <x v="0"/>
    <s v="Agregados Comerciales "/>
    <d v="2023-02-07T00:00:00"/>
    <d v="1899-12-30T16:01:00"/>
    <d v="2023-02-07T00:00:00"/>
    <d v="1899-12-30T16:01:00"/>
    <s v="Ministerio de Relaciones Exteriores"/>
    <s v="contactenos@cancilleria.gov.co"/>
    <s v="Traslado de la petición con radicado 20230000011055 del 30 de enero de 2023, mediante Colpensiones solicita que por favor se priorice el caso del señor José Hernando Otero García"/>
    <x v="0"/>
    <s v="DJU"/>
    <s v="DJU"/>
    <d v="2023-02-08T00:00:00"/>
    <d v="1899-12-30T10:17:00"/>
    <n v="10"/>
    <x v="10"/>
    <m/>
    <m/>
    <s v="Correspondencia física"/>
    <m/>
    <s v="Se indica qu Bancóldex no es la entidad competente para emitir la certificación solicitada y las razones correspondientes."/>
    <s v="silvia.carrizosa@cancilleria.gov.co"/>
    <s v="NO"/>
    <x v="9"/>
    <s v="VJU-2-591-2023-002071 del 16 de febrero de 2023"/>
    <n v="8"/>
    <s v="Llega por traslado - Se entregan los documentos físicos a Ana Maria para conservar en el expediente"/>
    <x v="1"/>
  </r>
  <r>
    <s v="00021"/>
    <s v="1-591-2023-003457"/>
    <x v="0"/>
    <x v="0"/>
    <s v="Accionistas"/>
    <d v="2023-02-07T00:00:00"/>
    <d v="1899-12-30T11:47:00"/>
    <d v="2023-02-07T00:00:00"/>
    <d v="1899-12-30T11:47:00"/>
    <s v="Silvana Blanco Alvarez"/>
    <s v="Silvanaconsuelob@gmail.com"/>
    <s v="Solicita información de los productos del señor GUILLERMO CASTAÑO QPED para incluir en el  proceso de sucesión, actuando en calidad de representante de los herederos debidamente acreditados."/>
    <x v="4"/>
    <s v="DJU"/>
    <m/>
    <d v="2023-02-07T00:00:00"/>
    <d v="1899-12-30T11:16:00"/>
    <n v="10"/>
    <x v="10"/>
    <m/>
    <m/>
    <s v="Línea Multicontacto"/>
    <m/>
    <s v="Se le brinda de las acciones"/>
    <s v="silvanaconsuelob@gmail.com"/>
    <s v="NO"/>
    <x v="10"/>
    <s v="VJU-2-591-2023-002104 del 20 de febrero de 2023"/>
    <n v="10"/>
    <m/>
    <x v="1"/>
  </r>
  <r>
    <s v="00022"/>
    <m/>
    <x v="0"/>
    <x v="0"/>
    <s v="Presunta falsedad personal"/>
    <d v="2023-02-07T00:00:00"/>
    <d v="1899-12-30T08:48:00"/>
    <d v="2023-02-07T00:00:00"/>
    <d v="1899-12-30T08:48:00"/>
    <s v="Diana Lizeth Acosta Cortes"/>
    <s v="dccontador0@gmail.com"/>
    <s v="Pone en conocimiento del Banco que está siendo vícitima presuntaente del Delito de Falsedad Personal, por lo que requiere se tomen las precauciones a las haya a lugar."/>
    <x v="1"/>
    <s v="DJU"/>
    <m/>
    <d v="2023-02-08T00:00:00"/>
    <d v="1899-12-30T11:56:00"/>
    <n v="10"/>
    <x v="10"/>
    <m/>
    <m/>
    <s v="Línea Multicontacto"/>
    <m/>
    <s v="Sobre el particular, me permito informar que, una vez revisadas las bases de datos del Banco, no se encontraron novedades en cuanto a solicitud de productos financieros o trámite de estos ante Bancóldex, asociados a Diana Lizeth Acosta Cortés, ni a la cédula de ciudadanía número 53.003.088. _x000a__x000a_De igual forma, le informo que se ha generado la alerta de seguridad interna correspondiente de acuerdo con lo expresado en la comunicación._x000a__x000a_Quedo atenta a cualquier duda o inquietud que surja sobre el particular."/>
    <m/>
    <s v="NO"/>
    <x v="11"/>
    <s v="DJU-2-591-2023-002125 del 20 de febrero de 2023"/>
    <n v="9"/>
    <m/>
    <x v="1"/>
  </r>
  <r>
    <s v="00023"/>
    <s v="1-591-2023-000591"/>
    <x v="0"/>
    <x v="0"/>
    <s v="información acerca de si tiene o ha tenido productos con Bancóldex "/>
    <d v="2023-02-06T00:00:00"/>
    <d v="1899-12-30T17:34:00"/>
    <d v="2023-02-06T00:00:00"/>
    <d v="1899-12-30T17:34:00"/>
    <s v="José Gabriel Zuluaga Castaño"/>
    <s v="dccontador0@gmail.com "/>
    <s v="Solicita información de los productos d Grupo Natura Constructora S.A.S. – Nit 900714527-9, Natura Constructora S.A.S – Nit 901184426-1 e Isabel Cristina Rincón Velandia – C.C. 33.818.356, en calidad de agente liquidador, de conformidad con las Resoluciones 080 y 244 de 2022 expedida por la Administración Municipal de Armenia, Quindío."/>
    <x v="0"/>
    <s v="DJU"/>
    <s v="DOP-CDA"/>
    <d v="2023-02-13T00:00:00"/>
    <d v="1899-12-30T16:28:00"/>
    <n v="10"/>
    <x v="9"/>
    <m/>
    <m/>
    <s v="Smartsupervision"/>
    <m/>
    <s v="Se indica que Bancóldex es un banco principalmente de segundo piso, el cual ofrece financiamiento a las empresas y empresarios del país a través de los intermediarios financieros que tienen convenio vigente con el Banco y que una vez consultadas las bases de datos del Banco y de conformidad con lo informado por las áreas responsables de la administración de la información de vinculación de titulares y administración de productos, no se encontraron registros de las personas consultadas._x000a__x000a_Ahora bien, con relación a la abstención de decretar, constituir u ordenar cualquier acto frente a las personas intervenidas, se procederá con los registros a los que haya a lugar al interior del Banco._x000a__x000a_Quedo a su disposición para suministrar cualquier información adicional que sea requerida sobre el particular."/>
    <s v="gabrielzuluagaintervenciones@gmail.com_x000a_juridica@intervencionesadminstrativas.com.co"/>
    <s v="NO"/>
    <x v="10"/>
    <s v="DJU- 2-591-2023-002134 del 21 de febrero de 2023"/>
    <n v="11"/>
    <n v="2.21167586635795E+18"/>
    <x v="0"/>
  </r>
  <r>
    <s v="00024"/>
    <m/>
    <x v="0"/>
    <x v="1"/>
    <s v="Presunta falsedad personal"/>
    <d v="2023-02-08T00:00:00"/>
    <d v="1899-12-30T14:00:00"/>
    <d v="2023-02-08T00:00:00"/>
    <d v="1899-12-30T14:00:00"/>
    <s v="Diana Lizeth Acosta Cortes"/>
    <s v="dccontador0@gmail.com "/>
    <s v="Remite alerta para informar presunto caso de suplantación de identidad y refiere que no se hará responsable de las obligaciones o deudas que se reflejen en el historial financiero como Data Crédito y Cifin."/>
    <x v="1"/>
    <s v="DJU"/>
    <m/>
    <d v="2023-02-13T00:00:00"/>
    <d v="1899-12-30T16:28:00"/>
    <n v="10"/>
    <x v="11"/>
    <m/>
    <m/>
    <s v="Smartsupervision"/>
    <m/>
    <s v="Se indica que revisadas las bases de datos del Banco, no se identificaron productos o solicitudes a nombre del consumidor y se indica que se ha generado la alerta de seguridad interna de acuerdo con lo expresado en la comunicación._x000a__x000a_De igual forma, le informo que se ha generado la alerta de seguridad interna correspondiente de acuerdo con lo expresado en la comunicación._x000a__x000a_Quedo atenta a cualquier duda o inquietud que surja sobre el particular."/>
    <m/>
    <s v="NO"/>
    <x v="11"/>
    <s v="DJU-2-591-2023-002125 del 20 de febrero de 2023"/>
    <n v="8"/>
    <n v="2.21167586635795E+18"/>
    <x v="1"/>
  </r>
  <r>
    <s v="00025"/>
    <s v="1-591-2023-002175"/>
    <x v="0"/>
    <x v="0"/>
    <s v="información acerca de si tiene o ha tenido productos con Bancóldex "/>
    <d v="2023-02-14T00:00:00"/>
    <d v="1899-12-30T17:00:00"/>
    <d v="2023-02-14T00:00:00"/>
    <d v="1899-12-30T17:00:00"/>
    <s v="Alejandro Noguera Gonzalez"/>
    <s v="alejopsx@gmail.com"/>
    <s v="Solicita información de los productos del Sr. CARLOS ANDRES NOGUERA BALDION, identificado con la cédula de ciudadanía Nº 74.180.284, para que esta información obre como prueba dentro del proceso judicial verbal sumario radicado con el numero  Nº15759318400320230003500 que cursa ante el Juzgado 3 Promiscuo de Familia de Sogamoso."/>
    <x v="0"/>
    <s v="DJU"/>
    <s v="DOP-CDA"/>
    <d v="2023-02-14T00:00:00"/>
    <d v="1899-12-30T18:00:00"/>
    <n v="10"/>
    <x v="12"/>
    <m/>
    <m/>
    <s v="Línea Multicontacto"/>
    <m/>
    <s v="Se indica que dada la Reserva Bancaria no se le puede suministrar información, ya que no cuenta con una orden de autoridad competenete para ello."/>
    <s v="alejopsx@gmail.com "/>
    <s v="NO"/>
    <x v="10"/>
    <s v="DJU- 2-591-2023-002135 del 21 de febrero de 2023"/>
    <n v="5"/>
    <m/>
    <x v="1"/>
  </r>
  <r>
    <s v="00026"/>
    <s v="1-591-2023-002139"/>
    <x v="0"/>
    <x v="0"/>
    <s v="Accionistas"/>
    <d v="2023-02-14T00:00:00"/>
    <d v="1899-12-30T11:47:00"/>
    <d v="2023-02-14T00:00:00"/>
    <d v="1899-12-30T11:47:00"/>
    <s v="Cecilia Percy Tirado"/>
    <s v="cecilia.percy@gmail.com"/>
    <s v="Solicitud de información de las acciones que tiene en el Banco"/>
    <x v="4"/>
    <s v="DJU"/>
    <m/>
    <d v="2023-02-15T00:00:00"/>
    <d v="1899-12-30T13:02:00"/>
    <n v="10"/>
    <x v="12"/>
    <m/>
    <m/>
    <s v="Línea Multicontacto"/>
    <m/>
    <s v="Se le brinda de las acciones"/>
    <s v="cecilia.percy@gmail.com"/>
    <s v="NO"/>
    <x v="12"/>
    <s v="VJU-2-591-2023-002244 del 28 de febrero de 2023"/>
    <n v="10"/>
    <m/>
    <x v="1"/>
  </r>
  <r>
    <s v="00027"/>
    <s v="1-591-2023-002579"/>
    <x v="0"/>
    <x v="0"/>
    <s v="Recursos o ayudas económicas "/>
    <d v="2023-02-17T00:00:00"/>
    <d v="1899-12-30T12:40:00"/>
    <d v="2023-02-17T00:00:00"/>
    <d v="1899-12-30T12:40:00"/>
    <s v="Franklin Cruz Garcia Arroyo"/>
    <s v="frankgarciaa07@hotmail.com"/>
    <s v="Propone financiar una carro eléctrico automatico para trabajar a travez de bancoldex."/>
    <x v="1"/>
    <s v="DJU"/>
    <m/>
    <d v="2023-02-21T00:00:00"/>
    <d v="1899-12-30T15:54:00"/>
    <n v="10"/>
    <x v="13"/>
    <m/>
    <m/>
    <s v="Línea Multicontacto"/>
    <m/>
    <s v="En relación con su solicitud, y teniendo en cuenta la naturaleza de banco de segundo piso,_x000a_es decir, que trabajamos a través de otros intermediarios financieros, le sugerimos_x000a_acercarse a intermediarios especializados en microcrédito empresarial, como lo son, ONGs,_x000a_cooperativas, fondos de empleados y cajas de compensación familiar y exponga su caso._x000a_No obstante lo anterior, y con el objetivo de orientarlo mejor de acuerdo a sus necesidades,_x000a_un comercial de la Oficina de Bancóldex en Medellín se comunicará con Usted para guiarle_x000a_sobre su solicitud de crédito._x000a_Por último, podrá encontrar información adicional en nuestra página web_x000a_www.bancoldex.com o en nuestra Línea Gratuita 01 8000 18 07 10._x000a_Quedo a su disposición para resolver cualquier inquietud sobre el particular."/>
    <s v="frankgarciaa07@hotmail.com"/>
    <s v="NO"/>
    <x v="13"/>
    <s v="DJU-2-591-2023-002452 del 6 de marzo de 2023"/>
    <n v="11"/>
    <s v="Traslado de la Presidencia de la República"/>
    <x v="0"/>
  </r>
  <r>
    <s v="00028"/>
    <s v=" 2-591-2023-002094"/>
    <x v="0"/>
    <x v="1"/>
    <s v="Aplicación de pagos /paz y salvos /Estado de cuenta "/>
    <d v="2023-02-15T00:00:00"/>
    <d v="1899-12-30T17:55:00"/>
    <d v="2023-02-15T00:00:00"/>
    <d v="1899-12-30T17:55:00"/>
    <s v="Distrimapel Ltda"/>
    <s v="DISTRIMAPEL@HOTMAIL.COM"/>
    <s v="Por medio de la presente me dirijo a ustedes para informarle la cancelación del crédito # 140010061863 a nombre de DISTRIMAPEL LTDA NIT 900.183.750-5 de fecha de 23 de diciembre de 2022 de la cuota de diciembre se canceló el valor $17.911.400 y se canceló los siguiente conceptos así: Capital……………….$ 8.333.333 Intereses corriente... $ 9.357.545 Seguro todo riesgo ...$ 96.500 Intereses de mora…. $ 124.000 Para un total………. $ 17.911.400 En el extracto enviado por ustedes para cancelar el día 08 de diciembre de 2022 se evidencia los siguientes conceptos para cancelar así: Capital……………….$ 8.333.333 Intereses corriente... $ 9.357.545 Seguro todo riesgo ...$ 504.113 Para un total………. $ 18.194.991 Y nosotros cancelamos $17.911.400 el día 23 diciembre de 2022 incluido los intereses de mora el saldo pendiente del seguro de vida que no se canceló a la fecha de diciembre 23_x000a_de 2022 fue $407.591, este valor lo cancele el día 24 de enero de 2023 por un valor de $410.000 con registro de pago # 414393572 Bancolombia para quedar a paz y salvo con los seguros de vida y no cobrar ningún saldo pendiente de seguros y ajustes de seguros de vida ya que nosotros no tenemos nada que ver con ajustes de meses anteriores ya que no es nuestra responsabilidad de los seguros cobrados por ustedes con anterioridad sobre esos ajustes y se puede evidenciar en el extracto no aparece saldos pendientes de seguros de vida. En este momento me encuentro a paz y salvo por concepto de pagos de seguros de vida y al día en el pago de la cuotas de los meses diciembre 2022, enero de 2023 y anteriores, a la fecha el saldo de CAPITAL es la suma $558.333.334. Solicito amablemente que me exoneren de estos dineros ya que nosotros no vamos a cancelar esos seguros pendientes por ajustes"/>
    <x v="5"/>
    <s v="OJP"/>
    <m/>
    <d v="2023-02-21T00:00:00"/>
    <d v="1899-12-30T16:53:00"/>
    <n v="10"/>
    <x v="14"/>
    <m/>
    <m/>
    <s v="Smartsupervision"/>
    <m/>
    <s v="Se efectuó revisión de los seguros cobrados en la vigencia 2021 y se evidencio que existían diferencias entre el valor cobrado por la asegurado Vs. valor cobrado al cliente, esto se presenta porque la aseguradora nos está cobrando sobre el saldo insoluto de laobligación, y nuestro sistema solo liquida sobre saldo del capital, razón por la cual es necesario estar haciendo ajustes sobre los valores cobrados, adicionalmente se observó que en la cuota del mes de diciembre de 2021 por un error de cálcul en el sistema solo le cobro $105.425,17 , informaban que se debía incluir el cobro a partir del 01 de enero de 2022, este fue actualizado en los cobros a partir de la cuota de marzo 2022, razón por cual se efectuó el ajuste del valor dejado de cobrar, también se ajustó lo correspondiente a saldo insoluto, la diferencia para esta vigencia fue _x000a_por $675.485 de febrero a septiembre de 2022._x000a_Es importante aclarar que el cobro de los seguros se efectúa mes vencido, razón por la cual la tasa se ajustó de febrero 2022 en adelante._x000a_El saldo total de diferencia fue por $ 947.596, los cuales fueron diferidos en 3 cuotas para pago así:_x000a_07/10/2022 $ 272.110_x000a_8/11/2022 $ 337.743_x000a_7/12/2022 $ 337.743_x000a_El ajuste de las cuotas Octubre, noviembre y diciembre 2022 se ajustaron con la cuota de diciembre de 2022.Teniendo en cuenta lo anterior, esperamos haber atendido su petición y cualquier inquietudadicional al respecto, con gusto será atendida.cuando el valor para ese mes era de $ 231.892, para el ajuste de esa vigencia desde Agosto hasta diciembre 2021 fue por $272.1102- Sobre la vigencia 2022 el incremento del seguro se genera porque en la revisión que se efectuó a la operación se evidencio que estaba pendiente el ajuste por el cambio de tasa desde enero de 2022, también se observóqueenlacuotadelmesdenero2022 por el  error de cálculo que traía el sistema solo le cobro $105.425,17 cuando el valor para ese mes era de $230.451_x000a_Por lo mencionado anteriormente, al momento de actualizar el valor de la póliza del seguro de vida  vigencia 2022, solicitado por la Aseguradora POSITIVA COMPAÑÍA DE SEGUROS, en el cual nos "/>
    <s v="distrimapel@hotmail.com"/>
    <s v="NO"/>
    <x v="9"/>
    <s v="OJP– 2--2023-002094"/>
    <n v="2"/>
    <m/>
    <x v="1"/>
  </r>
  <r>
    <s v="00029"/>
    <m/>
    <x v="0"/>
    <x v="1"/>
    <s v="Solicitud o inconformidad acerca de un intermediario de primer piso"/>
    <d v="2023-02-23T00:00:00"/>
    <d v="1899-12-30T11:48:00"/>
    <d v="2023-02-23T00:00:00"/>
    <d v="1899-12-30T11:48:00"/>
    <s v="Faisoly Duran de Alvarez"/>
    <s v="faisoly.duran@gmail.com"/>
    <s v="Manifiesta su inconformidad con la aplicación de pagos generada dentro del crédito desembolsado con recursos de Bancóldex por el Banco de Bogotá."/>
    <x v="0"/>
    <s v="DJU"/>
    <s v="DOP-CDA"/>
    <d v="2023-02-23T00:00:00"/>
    <d v="1899-12-30T17:06:00"/>
    <n v="10"/>
    <x v="15"/>
    <m/>
    <m/>
    <s v="Smartsupervision"/>
    <m/>
    <s v="Se informa al consumidor cual es el rol del Banco en los créditos de redescuento, como entidad financiera de segundo piso por lo que no es competente para atender la queja y se da traslado al Banco de Bogotá. "/>
    <s v="Faisoly Durán de Álvarez - faisoly.duran@gmail.com"/>
    <s v="NO"/>
    <x v="14"/>
    <s v="B - DJU- 2-591-2022-011538"/>
    <n v="5"/>
    <s v="Esta queja ingresó a través del aplicativo Smartsupervision en el año 2022 y  por fallas tecnológicas no habían sido reportadas a Bancóldex, por lo que, esta queja fue expuesta por requerimiento del Banco a la Superintendencia el 23 de febrero de 2023 y se identificó que ya había sido tramitada, puesto que ingresó en su momento por otro canal de recepción de PQRS del Banco. Se actualiza la Base con la información de la gestión inicial."/>
    <x v="1"/>
  </r>
  <r>
    <s v="00030"/>
    <s v="2-591-2023-002209"/>
    <x v="0"/>
    <x v="1"/>
    <s v="Solicitud o inconformidad acerca de un intermediario de primer piso"/>
    <d v="2023-02-23T00:00:00"/>
    <m/>
    <d v="2023-02-23T00:00:00"/>
    <m/>
    <s v="Jessica Vanessa Correa "/>
    <s v="vanessacorrea0293@gmail.com"/>
    <s v="Informa que ha tenido dificultades con la cancelación de una tarjeta de crédito vía telefónica y en las oficinas de la entidad. Además de cobros no autorizados como la cuota de manejo."/>
    <x v="6"/>
    <s v="DJU"/>
    <m/>
    <d v="2023-02-21T00:00:00"/>
    <d v="1899-12-30T17:06:00"/>
    <n v="10"/>
    <x v="15"/>
    <m/>
    <m/>
    <s v="Smartsupervision"/>
    <m/>
    <s v="Se informa que Bancóldex dada su naturaleza y régimen legal de entidad financiera de segundo piso no ofrece servicios de tarjeta de crédito, cuenta corriente bancaria u otros productos de depósito en general."/>
    <s v="vanessacorrea0293@gmail.com"/>
    <s v="NO"/>
    <x v="15"/>
    <s v="DJU-2-591-2023-002209 del 27 de febrero de 2023"/>
    <n v="2"/>
    <m/>
    <x v="1"/>
  </r>
  <r>
    <s v="00031"/>
    <m/>
    <x v="0"/>
    <x v="1"/>
    <s v="Presunta falsedad personal"/>
    <d v="2023-02-23T00:00:00"/>
    <m/>
    <d v="2023-02-23T00:00:00"/>
    <m/>
    <s v="Dilver Octavio Pintor Peralta"/>
    <s v="dilverpintor@gmail.com"/>
    <s v="Solicitud expresa de no apertura de productos por presunta falsedad personal."/>
    <x v="1"/>
    <s v="DJU"/>
    <m/>
    <d v="2023-02-21T00:00:00"/>
    <d v="1899-12-30T17:06:00"/>
    <n v="10"/>
    <x v="15"/>
    <m/>
    <m/>
    <s v="Smartsupervision"/>
    <m/>
    <s v="Se indica que, revisadas las bases de datos del Banco, no se identificaron productos o solicitudes a nombre del consumidor y se indica que se ha generado la alerta de seguridad interna de acuerdo con lo expresado en la comunicación. "/>
    <s v="Dilver Octavio Pintor Peralta - dilverpintor@gmail.com"/>
    <s v="NO"/>
    <x v="14"/>
    <s v="B - DJU- 2-591-2022-012526"/>
    <n v="5"/>
    <s v="Esta queja ingresó a través del aplicativo Smartsupervision en el año 2022 y  por fallas tecnológicas no habían sido reportadas a Bancóldex, por lo que, esta queja fue expuesta por requerimiento del Banco a la Superintendencia el 23 de febrero de 2023 y se identificó que ya había sido tramitada, puesto que ingresó en su momento por otro canal de recepción de PQRS del Banco. Se actualiza la Base con la información de la gestión inicial."/>
    <x v="1"/>
  </r>
  <r>
    <s v="00032"/>
    <s v="2-591-2023-002447"/>
    <x v="0"/>
    <x v="1"/>
    <s v="Solicitud o inconformidad de información de productos Bancóldex segundo piso"/>
    <d v="2023-02-14T00:00:00"/>
    <d v="1899-12-30T14:14:00"/>
    <d v="2023-02-14T00:00:00"/>
    <d v="1899-12-30T14:14:00"/>
    <s v="Jose Humberto Vanegas Hurtado"/>
    <s v="dianita_ha@hotmail.com"/>
    <s v="El consumidor informa que adelantó algunos trámites con Bancóldex para la obtención de un crédito, exigiéndole pagar las obligaciones pendientes con la DIAN y entidades financieras para el desembolso del préstamo. Sin embargo, una vez cumplidas las exigencias de la entidad financiera, le informan que no es viable el otorgamiento de crédito, situación que lo puso en dificultad, pues hizo una inversión muy grande para saldar las obligaciones en mora, dejando a su empresa descapitalizada."/>
    <x v="6"/>
    <s v="DJU"/>
    <m/>
    <d v="2023-02-21T00:00:00"/>
    <d v="1899-12-30T17:06:00"/>
    <n v="10"/>
    <x v="12"/>
    <m/>
    <s v="X"/>
    <s v="Smartsupervision"/>
    <m/>
    <s v="Se informa que, de conformidad con lo indicado por el área comercial del Banco, se hizo el análisis de la solicitud de financiamiento, pero no cumplió con los requisitos necesarios para ser aprobada el año pasado. Se resalta que esa situación no significa que en el futuro no pueda obtener un crédito con Bancóldex. Por lo que se solicita al Ejecutivo Comercial de la ciudad de Medellín que se comunique con el consumidor para que le informe los productos financieros con los que el Banco cuenta actualmente y se le comparte el portafolio de las líneas de crédito directo y de segundo piso. "/>
    <s v="dianita_ha@hotmail.com"/>
    <s v="NO"/>
    <x v="13"/>
    <s v="DJU - 2-591-2023-002447 del 6 de marzo de 2023"/>
    <n v="14"/>
    <m/>
    <x v="0"/>
  </r>
  <r>
    <s v="00033"/>
    <s v="1-591-2023-003538"/>
    <x v="0"/>
    <x v="1"/>
    <s v="Solicitud o inconformidad acerca de un intermediario de primer piso"/>
    <d v="2023-02-17T00:00:00"/>
    <d v="1899-12-30T15:17:00"/>
    <d v="2023-02-17T00:00:00"/>
    <d v="1899-12-30T15:17:00"/>
    <s v="Yasser Yuseph Yaber Lamir"/>
    <s v="yasseryaber@gmail.com"/>
    <s v="Refiere que se está realizando el cobro de un seguro, el cual no autorizo al momento de la solicitud del crédito de vehículo que tiene con la entidad, por lo que requiere no se realice el respectivo cobro."/>
    <x v="0"/>
    <s v="DJU"/>
    <s v="DOP-CDA"/>
    <d v="2023-02-21T00:00:00"/>
    <d v="1899-12-30T17:06:00"/>
    <n v="10"/>
    <x v="13"/>
    <m/>
    <s v="X"/>
    <s v="Smartsupervision"/>
    <m/>
    <s v="Se indica que Bancóldex no es la entidad encargada de resolver la queja y se traslada a la entidad competente. Se informa que no se encontraron regstros del peticionario en las bases de datos del Banco."/>
    <s v="Yasser Yuseph Yaber Lamir - yasseryaber@gmail.com"/>
    <s v="NO"/>
    <x v="0"/>
    <s v="B- DJU– 2-591-2023-002570 del 9 de marzo de 2023 y "/>
    <n v="14"/>
    <m/>
    <x v="0"/>
  </r>
  <r>
    <s v="00034"/>
    <s v="2-591-2023-000025"/>
    <x v="0"/>
    <x v="1"/>
    <s v="Embargos / Gravámenes "/>
    <d v="2022-12-22T00:00:00"/>
    <d v="1899-12-30T03:22:00"/>
    <d v="2022-12-22T00:00:00"/>
    <d v="1899-12-30T03:22:00"/>
    <s v="Santiago Jaramillo Montoya _x000a_LifeFactors Zona Franca  S.A.S."/>
    <s v="info@lifefactors.co; fobregon@lifefactors.co"/>
    <s v="Solicitud de liberación de la garantía hipotecaria sobre bien inmueble folio de Matricula No. 020-72041 de la Oficina de Registros Públicos de Rio Negro. Constituida a favor de BANCOLDEX S.A"/>
    <x v="7"/>
    <s v="OJP"/>
    <m/>
    <s v="22 de diciembre de 2022"/>
    <d v="1899-12-30T03:22:00"/>
    <n v="8"/>
    <x v="16"/>
    <s v="X"/>
    <m/>
    <s v="DCF"/>
    <m/>
    <s v="Me refiero a la solicitud recibida el 22 de diciembre de 2022, mediante la que nos da traslado de la queja presentada por el señor Santiago Jaramillo Montoya en representación de la sociedad LIFE _x000a_FACTORS ZONA FRANCA S.A.S., a través de la cual solicita a BANCOLDEX S.A. la liberación de la garantía hipotecaria que recae sobre el bien inmueble identificado con el Folio de Matrícula Inmobiliaria No.020-72041 de la Oficina de Registro de Instrumentos Públicos de Rionegro, constituida a favor de esta entidad para garantizar sus obligaciones y la cual se encuentra vigente actualmente. el detalle de esta respueta fue anviada a los correos:  info@lifefactors.co y/o fobregon@lifefactors.co"/>
    <s v="Santiago Jaramillo Montoya - info@lifefactors.co; fobregon@lifefactors.co"/>
    <s v="NO"/>
    <x v="16"/>
    <s v=" OJP– 2-591-2023-000025"/>
    <n v="8"/>
    <m/>
    <x v="1"/>
  </r>
  <r>
    <s v="00035"/>
    <s v="2-591-2023-001366"/>
    <x v="0"/>
    <x v="0"/>
    <s v="Solicitud o inconformidad de información de productos Bancóldex primer piso"/>
    <d v="2023-01-18T00:00:00"/>
    <d v="1899-12-30T11:44:00"/>
    <d v="2023-01-19T00:00:00"/>
    <s v="7:54am "/>
    <s v="Olga Patricia Vesga  Rueda _x000a_Industrias Lavco S.A.S."/>
    <s v="gerencia@lavco.com.co"/>
    <s v="solicita una copia del avaluó comercial realizado al bien inmueble identificado con el Folio de Matrícula Inmobiliaria No. 300-171310 de la Oficina de Registro de Instrumentos Públicos de Bucaramanga, por Bancoldex S.A.,"/>
    <x v="2"/>
    <s v="OJP"/>
    <m/>
    <d v="2023-01-19T00:00:00"/>
    <d v="1899-12-30T07:54:00"/>
    <n v="10"/>
    <x v="17"/>
    <m/>
    <m/>
    <s v="Correo funcionario"/>
    <m/>
    <s v="solicita una copia del avaluócomercial realizado al bien inmueble identificado con el Folio de Matrícula Inmobiliaria No. 300-_x000a_171310 de la Oficina de Registro de Instrumentos Públicos de Bucaramanga, por Bancoldex S.A.,"/>
    <s v="gerencia@lavco.com.co"/>
    <s v="NO"/>
    <x v="6"/>
    <s v="OJP– 2-591-2023-001366"/>
    <n v="11"/>
    <m/>
    <x v="0"/>
  </r>
  <r>
    <s v="00036"/>
    <s v=" 2-591-2023-002072"/>
    <x v="0"/>
    <x v="0"/>
    <s v="Aplicación de pagos /paz y salvos /Estado de cuenta "/>
    <d v="2023-01-19T00:00:00"/>
    <d v="1899-12-30T16:46:00"/>
    <d v="2023-01-19T00:00:00"/>
    <d v="1899-12-30T14:46:00"/>
    <s v="Luis Fernando Ramirez Montoya_x000a_Grupo Comercial Tolimense "/>
    <s v="contabilidad@gctolimense.com"/>
    <s v="Solcitud de prorroga"/>
    <x v="2"/>
    <s v="OJP"/>
    <m/>
    <d v="2023-02-02T00:00:00"/>
    <d v="1899-12-30T07:30:00"/>
    <n v="20"/>
    <x v="18"/>
    <m/>
    <m/>
    <s v="Correo funcionario"/>
    <m/>
    <s v="En atención a la petición radicada por usted ante esta entidad, en la cual solicitan dar porcumplido el acuerdo de pagos celebrado para quedar al día en su contrato de leasing No.101-1000-49873, proponen cancelar los intereses de mora causados durante las fechas depago acordadas y las fechas en que se efectuaron los pagos, ya que estos se generaronde forma extemporánea, estando dentro del término legal establecido, mediante el presenteescrito nos permitimos informar que, no es posible atender su solicitud de manera favorable_x000a_teniendo en cuenta que los pagos acordados no se efectuaron en el término pactado."/>
    <s v="contabilidad@gctolimense.com"/>
    <s v="SI"/>
    <x v="17"/>
    <s v="OJP – 2-591-2023-002072"/>
    <n v="20"/>
    <s v="Es de anotar que de acuerdo a la solictud del cliente allegada el 28 de diciembre de 2022, donde los fundamentos de la misma se debían elevar a una instancia de aprobación, se solicitaron dos prorrogas, la primera se solicito el día 19/01/2023, la segunda el 02/02/2023,, cada una de 10 días, utilizando así el término legal vigente para dar una respuesta de fondo, la cual se dió el día 16 de febrero de 2023.  "/>
    <x v="1"/>
  </r>
  <r>
    <s v="00037"/>
    <s v=" 2-591-2023-001613"/>
    <x v="0"/>
    <x v="1"/>
    <s v="Aplicación de pagos /paz y salvos /Estado de cuenta "/>
    <d v="2023-01-19T00:00:00"/>
    <m/>
    <d v="2023-01-19T00:00:00"/>
    <m/>
    <s v="Julian Eduardo  Pedraza Serrano "/>
    <s v="pedroincendio@gmail.com; driventas@pedrazaserranoing.com"/>
    <s v="cobro de la indemnización del siniestro de la póliza de vida objeto de la operación de leasing No. 105-6000-49960 ante la compañía de seguros POSITIVA porparte de BANCO DE COMERCIO EXTERIOR DE COLOMBIA S.A. – BANCOLDEX S.A."/>
    <x v="2"/>
    <s v="OJP"/>
    <m/>
    <s v="19 de enero de 2023"/>
    <d v="1899-12-30T08:00:00"/>
    <n v="10"/>
    <x v="19"/>
    <m/>
    <m/>
    <s v="Smartsupervision"/>
    <m/>
    <s v="En respuesta a la queja realizada por su parte ante la Superintendencia Financiera deColombia el 11 de enero de 2023, mediante radicado No. 2211665518311884434 ytrasladada por el ente de control al Banco el día 19 de enero de 2023, nos permitimosadjuntar nuevamente la respuesta otorgada por esta entidad, a la referida solicitud,mediante comunicación con referencia No. B-OJP-2-591-2022-011876 enviada el 26 deoctubre de 2022 y el 15 de noviembre del 2022De otra parte, no es posible acoger de manera favorable su solicitud de paz y salvo de laobligación de leasing No. 105-6000-49960, teniendo en cuenta que dicha obligaciónpresenta un saldo pendiente por cancelar por un valor de DIECISEIS MILLONES VEINTISEIS_x000a_MIL CUATROCIENTOS NOVENTA Y SIETE PESOS MONEDA CORRIENTE ($16.0269.497M/CTE), una vez cancelado dicho valor, el Banco procederá a informar lostramitesrespectoal traspaso del activo. Esperamos haber atendido petición, para lo que le informo que cualquier inquietud adicional al respecto, con gusto será atendida."/>
    <s v="pedroincendio@gmail.com; dirvebtas@pedrazaserranoing.com"/>
    <s v="NO"/>
    <x v="18"/>
    <s v="OJP– 2-591-2023-001613"/>
    <n v="14"/>
    <s v="Queja duplicada en el aplicativo smartsupervision, la cual se volvió a gestionar, pese a que ya se había brindado respuesta en oportunidades anteriores."/>
    <x v="0"/>
  </r>
  <r>
    <s v="00038"/>
    <s v=" 2-591-2023-002129"/>
    <x v="0"/>
    <x v="0"/>
    <s v="Solicitud o inconformidad de información de productos Bancóldex primer piso"/>
    <d v="2023-02-13T00:00:00"/>
    <d v="1899-12-30T02:22:00"/>
    <d v="2023-02-13T00:00:00"/>
    <d v="1899-12-30T06:58:00"/>
    <s v="María Josefina Castilla  Negrete _x000a_Umbral Oncologicos S.A.S."/>
    <s v="usuario@umbraloncologicos.org; usuario1@umbraloncologicos.org"/>
    <s v="En atención a la solicitud radicada ante esta entidad el pasado 13 de febrero de 2023, a través de la cual solicita información acerca del Contrato de Leasing No. 104-6000-49766 del cual es locatario, estando dentro del termino legal establecido, nos permitimos remitir los siguientes documentos: - Extractos del Contrato de Leasing Financiero No. 104-6000-49766 para el año 2018._x000a_- Extractos del Contrato de Leasing Financiero No. 104-6000-49766 para el año 2019._x000a_- Extractos del Contrato de Leasing Financiero No. 104-6000-49766 para el año 2020._x000a_- Certificación Fiscal para el año 2017._x000a_- Certificación Fiscal para el año 2018._x000a_- Certificación Fiscal para el año 2019._x000a_- Certificación Fiscal para el año 2020._x000a_- Certificación Fiscal para el año 2021._x000a_- Certificación Fiscal para el año 2022._x000a_- Tabla de Amortización del Contrato de Leasing Financiero No. 104-6000-49766._x000a_- Histórico de Pagos del Contrato de Leasing Financiero No. 104-6000-49766._x000a_Así mismo, le informamos que, en adelante, los extractos mensuales serán remitidos al correo_x000a_electrónico usuario@umbraloncologicos.org._x000a_Esperamos haber atendido su solicitud y cualquier inquietud adicional al respecto, con gusto será _x000a_atendida."/>
    <x v="2"/>
    <s v="OJP"/>
    <m/>
    <d v="2023-02-13T00:00:00"/>
    <d v="1899-12-30T02:22:00"/>
    <n v="10"/>
    <x v="20"/>
    <m/>
    <m/>
    <s v="Correo funcionario"/>
    <m/>
    <s v="En atención a la solicitud radicada ante esta entidad el pasado 13 de febrero de 2023, a través de la cual solicita información acerca del Contrato de Leasing No. 104-6000-49766 del cual es locatario, estando dentro del termino legal establecido, nos permitimos remitir los siguientes documentos:- Extractos del Contrato de Leasing Financiero No. 104-6000-49766 para el año 2018.- Extractos del Contrato de Leasing Financiero No. 104-6000-49766 para el año 2019.- Extractos del Contrato de Leasing Financiero No. 104-6000-49766 parael año 2020._x000a_- Certificación Fiscal para el año 2017._x000a_- Certificación Fiscal para el año 2018._x000a_- Certificación Fiscal para el año 2019._x000a_- Certificación Fiscal para el año 2020._x000a_- Certificación Fiscal para el año 2021._x000a_- Certificación Fiscal para el año 2022._x000a_- Tabla de Amortización del Contrato de Leasing Financiero No. 104-6000-49766._x000a_- Histórico de Pagos del Contrato de Leasing Financiero No. 104-6000-49766._x000a_Así mismo, le informamos que, en adelante, los extractos mensuales serán remitidos al correo_x000a_electrónico usuario@umbraloncologicos.org._x000a_Esperamos haber atendido su solicitud y cualquier inquietud adicional al respecto, con gusto será _x000a_atendida."/>
    <s v="usuario@umbraloncologicos.org; usuario1@umbraloncologicos.org"/>
    <s v="NO"/>
    <x v="11"/>
    <s v=" OJP– 2-591-2023-002129"/>
    <n v="5"/>
    <m/>
    <x v="1"/>
  </r>
  <r>
    <s v="00039"/>
    <s v="2-591-2023-002128"/>
    <x v="0"/>
    <x v="0"/>
    <s v="Solicitud o inconformidad de información de productos Bancóldex primer piso"/>
    <d v="2023-02-06T00:00:00"/>
    <m/>
    <m/>
    <m/>
    <s v="Judith Mireya Ferreira  Fonseca _x000a_"/>
    <s v="sansebastiancontabilidad22@gmail.com; secretariageneral@sansebastian.edu.co"/>
    <s v="solicita que tramitemos reestructuración a algunas de las obligaciones que tiene actualmente vigentes con el Banco,"/>
    <x v="7"/>
    <s v="OJP"/>
    <m/>
    <m/>
    <m/>
    <n v="10"/>
    <x v="9"/>
    <m/>
    <m/>
    <s v="Correo funcionario"/>
    <m/>
    <s v="En atención a la solicitud radicada ante esta entidad el pasado 6 de febrero de 2023, a través de la cual solicita que tramitemos reestructuración a algunas de las obligaciones que tiene actualmente vigentes con el Banco, estando dentro del término legal establecido, nos permitimos informar que procederemos a darle tramite a su solicitud, para lo cual, nos estaremos contactando con usted para indicarle como proceder para lo respectivo. Esperamos haber atendido su solicitud y cualquier inquietud adicional al respecto, con gusto será atendida._x000a_atendida"/>
    <s v="sansebastiancontabilidad22@gmail.com; secretariageneral@sansebastian.edu.co"/>
    <s v="NO"/>
    <x v="11"/>
    <s v=" OJP– 2-591-2023-002128"/>
    <n v="10"/>
    <s v="cleinte precede solcitud desde el 4/02/2021 al alimentar esta base no es permitido ya que esta base es del 2023"/>
    <x v="1"/>
  </r>
  <r>
    <s v="00040"/>
    <s v="2-591-2023-002331"/>
    <x v="0"/>
    <x v="0"/>
    <s v="Solicitud o inconformidad de información de productos Bancóldex segundo piso"/>
    <d v="2023-02-10T00:00:00"/>
    <d v="1899-12-30T05:50:00"/>
    <d v="2023-02-10T00:00:00"/>
    <d v="1899-12-30T08:58:00"/>
    <s v="Cesar  Leonel Giraldo Aguirre"/>
    <s v="cesar,giraldo@spagrupoinmobiliario.com"/>
    <s v="clarida en reporte de obligacion de crédito, No. 15898"/>
    <x v="7"/>
    <s v="OJP"/>
    <m/>
    <d v="2023-02-11T00:00:00"/>
    <d v="1899-12-30T06:58:00"/>
    <n v="10"/>
    <x v="6"/>
    <m/>
    <m/>
    <s v="Correo funcionario"/>
    <m/>
    <s v="En respuesta al derecho de petición en referencia, nos permitimos reiterar respuesta identificada_x000a_con el No. B-DCA-108924 del 27 de abril de 2016, mediante la cual se informó que, Bancoldex se_x000a_constituyó como el nuevo acreedor de las obligaciones que se encontraban a su cargo, provenientes_x000a_de Internacional C.F. liquidada y la importancia de actualizar la información financiera y comercial_x000a_por su parte, en cumplimiento del proceso de calificación de cartera según lo establecido en el_x000a_Capítulo II de la Circular Básica Contable y Financiera expedida por parte de la Superintendencia_x000a_Financiera de Colombia._x000a_De otra parte, adjuntamos nuevamente certificación expedida por parte del Departamento de_x000a_Cartera del Banco el 8 de mayo de 2017, mediante la cual, se indicó que la calificación en “B”_x000a_reportada por parte del Banco a las Centrales de Riesgo, obedeció a que la información requerida_x000a_para el proceso de vinculación con el Banco no fue entregada a tiempo, sin embargo, los pagos a la_x000a_obligación fueron atendidos oportunamente por su parte._x000a_Finalmente, a la fecha de la presente comunicación, usted no se encuentra reportado por parte del_x000a_Banco ante las centrales de información._x000a_Esperamos haber atendido petición, para lo que le informo que cualquier inquietud adicional al _x000a_respecto, con gusto será atendida."/>
    <s v="cesar,giraldo@spagrupoinmobiliario.com"/>
    <s v="NO"/>
    <x v="19"/>
    <s v=" OJP– 2-591-2023-002331"/>
    <n v="13"/>
    <m/>
    <x v="0"/>
  </r>
  <r>
    <s v="00041"/>
    <s v=" 2-591-2023-002202"/>
    <x v="0"/>
    <x v="0"/>
    <s v="Embargos / Gravámenes "/>
    <d v="2023-02-23T00:00:00"/>
    <m/>
    <m/>
    <d v="2023-02-23T00:00:00"/>
    <s v="Carlos Eduardo Naranjo Florez"/>
    <s v="cnaranjoabogados.com;dependencia.judicial@naranjoabogados.com"/>
    <s v="Solicita información respecto de la Operación de Crédito No. 127813 y el levantamiento de la garantía hipotecaria ."/>
    <x v="7"/>
    <s v="OJP"/>
    <m/>
    <d v="2023-02-23T00:00:00"/>
    <d v="1899-12-30T03:12:00"/>
    <n v="10"/>
    <x v="15"/>
    <m/>
    <m/>
    <s v="Correo funcionario"/>
    <m/>
    <s v="Emitir paz y salvo de las obligaciones respectivas que tuvo el suscrito con Bancóldex, amparadas con gravamen hipotecario.No es posible para el Banco de Comercio Exterior de Colombia S.A. otorgar viabilidad a su solicitud_x000a_de emisión de paz y salvo a la Operación de Crédito No. 127813 toda vez que esta no se hacancelado en su totalidad, Por favor tener presente que el desarrollo  en detalle de la respuesta a su solicitud fue enviada a los correos enviados repectivamnete para tramite.agardecemos su atención  "/>
    <s v="cnaranjoabogados.com;dependencia.judicial@naranjoabogados.com"/>
    <s v="NO"/>
    <x v="20"/>
    <s v=" OJP– 2-591-2023-002202"/>
    <n v="1"/>
    <m/>
    <x v="1"/>
  </r>
  <r>
    <s v="00042"/>
    <s v="1-591-2023-003010_x000a_1-591-2023-003040"/>
    <x v="0"/>
    <x v="0"/>
    <s v="información acerca de si tiene o ha tenido productos con Bancóldex "/>
    <d v="2023-02-28T00:00:00"/>
    <d v="1899-12-30T18:06:00"/>
    <d v="2023-02-28T00:00:00"/>
    <d v="1899-12-30T18:06:00"/>
    <s v="Alexandra Barragán García"/>
    <s v="gerdr57@hotmail.com"/>
    <s v="Solicta información si el señor Juan Pablo Martinez Senegal tiene cuentas de ahorro, nomina y/o corriente y los movimientos realizados por el señor desde el año 2017"/>
    <x v="1"/>
    <s v="DJU"/>
    <m/>
    <d v="2023-03-02T00:00:00"/>
    <d v="1899-12-30T11:27:00"/>
    <n v="10"/>
    <x v="21"/>
    <m/>
    <m/>
    <s v="Correo funcionario"/>
    <m/>
    <s v="En relación con su petición, me permito indicar que Bancóldex, en su condición de establecimiento de crédito bancario debe observar frente a cualquier requerimiento relacionado con el suministro de información relacionada con clientes, proveedores, contratistas y/o usuarios, las restricciones e indicaciones previstas en la legislación colombiana respecto a la reserva bancaria."/>
    <s v="alexbg0290@gmail.com_x000a_gerdr57@hotmail.com"/>
    <s v="NO"/>
    <x v="21"/>
    <s v="DJU- 2-591-2023-002630 del 14 de marzo de 2023"/>
    <n v="10"/>
    <m/>
    <x v="1"/>
  </r>
  <r>
    <s v="00043"/>
    <s v="1-591-2023-002752"/>
    <x v="0"/>
    <x v="0"/>
    <s v="Agregados Comerciales "/>
    <d v="2023-02-24T00:00:00"/>
    <d v="1899-12-30T09:50:00"/>
    <d v="2023-03-01T00:00:00"/>
    <d v="1899-12-30T07:01:00"/>
    <s v="Saúl Vega Gómez"/>
    <s v="correspondencia.rf@restrepofajardo.com"/>
    <s v="solicita se requiera a colpensiones la expedición del calcuo actuarial y se transfiera a esta última entidad las cotizaciones para cubrir el riesgo de vejez por el tiempo que laboro para pro-expo"/>
    <x v="0"/>
    <s v="DJU"/>
    <s v="DJU"/>
    <d v="2023-03-02T00:00:00"/>
    <d v="1899-12-30T07:16:00"/>
    <n v="10"/>
    <x v="22"/>
    <m/>
    <m/>
    <s v="Correspondencia física"/>
    <m/>
    <s v="Se indica qu Bancóldex no es la entidad competente para emitir la certificación solicitada y las razones correspondientes."/>
    <s v="correspondencia.rf@restrepofajardo.com "/>
    <s v="NO"/>
    <x v="22"/>
    <s v="VJU-2-591-2023-002730 del 17 de marzo de 2023"/>
    <n v="15"/>
    <m/>
    <x v="0"/>
  </r>
  <r>
    <s v="00044"/>
    <s v="2-591-2023-002397"/>
    <x v="0"/>
    <x v="0"/>
    <s v="Aplicación de pagos /paz y salvos /Estado de cuenta "/>
    <d v="2023-02-09T00:00:00"/>
    <d v="1899-12-30T08:13:00"/>
    <d v="2023-03-06T00:00:00"/>
    <d v="1899-12-30T08:49:00"/>
    <s v="Ayda de Lima Vides"/>
    <s v="adelima@castronieto.co"/>
    <s v="en el que solicita el agendamiento de un espacio con el Banco donde se pueda dialogar sobre una presunta obligación existente producto del parqueadero de 8 montacargas,"/>
    <x v="7"/>
    <s v="OJP"/>
    <m/>
    <d v="2023-02-09T00:00:00"/>
    <d v="2023-03-06T00:00:00"/>
    <n v="10"/>
    <x v="23"/>
    <m/>
    <m/>
    <s v="Correo funcionario"/>
    <m/>
    <s v="En atención al derecho de petición de la referencia, presentado por usted en calidad de Apoderada Especial del señor Alfredo Gómez Navia y de la señora Mariángel Van Houten Prieto, en el que solicita el agendamiento de un espacio con el Banco donde se pueda dialogar sobre una presunta obligación existente producto del parqueadero de 8 montacargas, mediante el presente escrito y dentro del término legal establecido, nos permitimos dar respuesta al mismo indicándole que, para efectos de conocer mayores detalles sobre lo solicitado, proponemos agendar el espacio solicitado para escucharlos el próximo jueves 9 de marzo de 2023, a las 4 PM. En virtud de lo indicado, agradecemos nos confirmen su disponibilidad en la hora y fecha indicada, _x000a_así mismo, nos indiquen si la reunión fuese virtual y/o presencial para cuadrar lo necesario para el desarrollo de esta."/>
    <s v="adelima@castronieto.co"/>
    <s v="NO"/>
    <x v="14"/>
    <s v=" OJP– 2-591-2023-002397"/>
    <n v="15"/>
    <m/>
    <x v="0"/>
  </r>
  <r>
    <s v="00045"/>
    <s v="1-591-2023-002403"/>
    <x v="0"/>
    <x v="0"/>
    <s v="Solicitud o inconformidad de información de productos Bancóldex segundo piso"/>
    <d v="2023-02-17T00:00:00"/>
    <d v="1899-12-30T16:29:00"/>
    <d v="2023-02-17T00:00:00"/>
    <d v="1899-12-30T16:29:00"/>
    <s v="Grupo Arka S.A.S_x000a_William Bolivar Ardila"/>
    <s v="operacionesgrupoarka@gmail.com"/>
    <s v="Solicitan copia de los siguientes documentos: Estudio de títulos de los predios que se identifican con las matrículas inmobiliarias 060-253905 y 060-242870 de la oficina de registro de instrumentos publicos de cartagena. B. Copias de todos los documentos que reposen en las carpetas de los Contratos de Leasing No. 16753 y No. 13865. C. Copia de los recibos de pago realizados por nosotros en calidad de locatarios para el cumplimiento del contrato de Leasing No. 16753 suscrito el 25 de abril de 2014 y del contrato de Leasing No. 13865 de 29 de diciembre de 2011"/>
    <x v="0"/>
    <s v="DJU"/>
    <s v="DCA"/>
    <d v="2023-02-17T00:00:00"/>
    <d v="1899-12-30T16:29:00"/>
    <n v="20"/>
    <x v="24"/>
    <m/>
    <m/>
    <s v="Correspondencia física"/>
    <m/>
    <s v="Se indica que Bancóldex es cesionario de los créditos que Grupo Arka adquirio con ICF (entidad liquidada) y se remiten los documentos que fueron entregados por ICF a Bancóldex en el momento de cesión. Así mismo, se remite certificación de saldos y de pago."/>
    <s v="operacionesgrupoarka@gmail.com"/>
    <s v="SI"/>
    <x v="23"/>
    <s v="DJU-2-591-2023-002425 del 3 de marzo de 2023 y DJU-2-591-2023-002742 del 17 de marzo de 2023"/>
    <n v="10"/>
    <m/>
    <x v="1"/>
  </r>
  <r>
    <s v="00046"/>
    <m/>
    <x v="0"/>
    <x v="0"/>
    <s v="Recursos o ayudas económicas "/>
    <d v="2023-03-06T00:00:00"/>
    <d v="1899-12-30T11:18:00"/>
    <d v="2023-03-06T00:00:00"/>
    <d v="1899-12-30T11:18:00"/>
    <s v="William García Marín"/>
    <s v="unacsas@gmail.com"/>
    <s v="Soy dueño de una pyme en confeccion de ropa, vengo trabajando desde hace_x000a_cuatro años en ella, tengo 20 empleados, pase la pandemia y aqui continuo con el proposito de seguir_x000a_adelante. el inicio de este año ha sido muy complejo en lo referente a carga de trabajo, actualmente voy a_x000a_tener que parar la operacion. surgio una oportunidad de trabajo en otra linea de producto, pero requiere una_x000a_inversion en nueva maquinaria. mi solicitud va dirigida a que me ayuden con la gestion de recursos economicos_x000a_financiados para capital de trabajo, y poder sacar adelante mi empresa y recuperar el empleo de nustros_x000a_colaboradores."/>
    <x v="1"/>
    <s v="DJU"/>
    <m/>
    <d v="2023-03-06T00:00:00"/>
    <d v="1899-12-30T11:56:00"/>
    <n v="10"/>
    <x v="25"/>
    <m/>
    <m/>
    <s v="Línea Multicontacto"/>
    <m/>
    <s v="En línea con lo expuesto, y con el objetivo de orientarlo puntualmente de acuerdo a sus necesidades, un agente comercial de la Oficina Regional de Occidente de Bancóldex se comunicará con usted para informarle, acompañarle y guiarle respecto de su solicitud de crédito."/>
    <s v="unacsas@gmail.com"/>
    <s v="NO"/>
    <x v="24"/>
    <s v="VJU-2-591-2023-002743 del 21 de marzo de 2023"/>
    <n v="11"/>
    <m/>
    <x v="1"/>
  </r>
  <r>
    <s v="00047"/>
    <s v="1-591-2023-003355"/>
    <x v="0"/>
    <x v="0"/>
    <s v="Otras solicitudes de información"/>
    <d v="2023-03-07T00:00:00"/>
    <d v="1899-12-30T10:39:00"/>
    <d v="2023-03-07T00:00:00"/>
    <d v="1899-12-30T10:39:00"/>
    <s v="RTVC"/>
    <s v="mcastrillon@rtvc.gov.co_x000a_ cartera@rtvc.gov.co"/>
    <s v="1.       Que en consideración a lo anterior solicito comedidamente se informe y certifique los gastos en publicidad, que fueron ejecutados durante LA VIGENCIA 2022._x000a_Nota: Es necesario recordar que algunas entidades registran en la cuenta de impresiones y publicaciones, gastos de publicidad, por lo cual es importante que, a la hora de verificar el presupuesto ejecutado en publicidad de la entidad, se verifique la cuenta de impresos y publicaciones, y se desagregue cuál de los gastos registrados en está, corresponden a publicidad. Solicitamos de su parte él envió de la información que registra en esta cuenta, para poder nosotros registrar el mismo en el expediente de su entidad.      _x000a_2.       Que de haberse realizado la transferencia del 7% del presupuesto de publicidad, se informe a RTVC mediante oficio, el cual deberá tener como anexo copia del comprobante de consignación con la certificación por parte del área financiera de los gastos de publicidad en la vigencia señalada._x000a_3.       Que, de no haberse realizado la transferencia mencionada, se efectúe a Radio Televisión Nacional de Colombia RTVC S.A.S., a la cuenta de ahorros No. 126-20848946 de Bancolombia y enviar los soportes de la transacción dentro de los 15 días hábiles siguientes al recibo de esta comunicación."/>
    <x v="8"/>
    <s v="DJU"/>
    <m/>
    <d v="2023-03-07T00:00:00"/>
    <s v="10:41:18 a. m."/>
    <n v="10"/>
    <x v="26"/>
    <m/>
    <m/>
    <s v="Buzón de notificaciones judiciales"/>
    <m/>
    <s v="Se indica que Bancoldex no esta obligada al pago de la contribución de que trata la ley 14 de 1991"/>
    <s v="mcastrillon@rtvc.gov.co, cartera@rtvc.gov.co"/>
    <s v="NO"/>
    <x v="22"/>
    <s v="B – VJU-2-591-2023-002585 del 13 de marzo de 2023"/>
    <n v="8"/>
    <m/>
    <x v="1"/>
  </r>
  <r>
    <s v="00048"/>
    <s v="1-591-2023-003354"/>
    <x v="0"/>
    <x v="0"/>
    <s v="información acerca de si tiene o ha tenido productos con Bancóldex "/>
    <d v="2023-03-07T00:00:00"/>
    <d v="1899-12-30T08:46:00"/>
    <d v="2023-03-07T00:00:00"/>
    <d v="1899-12-30T08:46:00"/>
    <s v="Yuli Andrea León Barrero"/>
    <s v="lucia.gutierrez@ppulegal.com_x000a_camilo.aranzazu@gmail.com"/>
    <s v="De acuerdo con los hechos descritos con anterioridad, y con la intención de dar cumplimiento a la_x000a_ejecución crediticia seguida en contra del señor HÉCTOR JOSÉ TIMÓN QUINTANA,_x000a_amablemente le solicito:_x000a_3.1 Se me informe sobre los datos de identificación de cualquier tipo de cuenta, bien sea ahorros_x000a_o corriente, que a la fecha mantenga activa el señor HÉCTOR JOSÉ TIMÓN QUINTANA_x000a_identificado mediante cédula de ciudadanía No. 1.109.491.936 en el BANCO_x000a_DE COMERCIO EXTERIOR DE COLOMBIA S.A._x000a_3.2 Se me provea copia del extracto de cuenta de los últimos tres meses de las cuentas referidas_x000a_como respuesta de la solicitud 1.1."/>
    <x v="9"/>
    <s v="DJU"/>
    <m/>
    <d v="2023-03-07T00:00:00"/>
    <d v="1899-12-30T10:35:00"/>
    <n v="10"/>
    <x v="26"/>
    <m/>
    <m/>
    <s v="Buzón de notificaciones judiciales"/>
    <m/>
    <s v="Se indica que por reserva bancaria y el derecho al habeas data no es posible brindar informacióm de los productos financieroas del señor Héctor  José Timón Quintana"/>
    <s v="Lucia.gutierrez@ppulegal.com_x000a_Camilo.aranzazu@ppulegal.com"/>
    <s v="NO"/>
    <x v="25"/>
    <s v="VJU-2-591-2023-002770 del 22 de marzo de 2023"/>
    <n v="11"/>
    <m/>
    <x v="1"/>
  </r>
  <r>
    <s v="00049"/>
    <s v="1-591-2023-003696"/>
    <x v="0"/>
    <x v="0"/>
    <s v="Víctimas del Conflicto Armado"/>
    <d v="2023-03-09T00:00:00"/>
    <d v="1899-12-30T15:47:00"/>
    <d v="2023-03-09T00:00:00"/>
    <d v="1899-12-30T15:47:00"/>
    <s v="Francisco Javier Sandoval"/>
    <s v="javiersandoval723@gmail.com"/>
    <s v="Soy persona mayor, víctima reconocida del conflicto, asilado por más de 10 años,_x000a_reclamante de tierras, empresa ZOMAC en zona Rural , pago $ 30 millones de luz_x000a_mensual, suficiente para amortizar costos del proyecto y de paso energizar las_x000a_viviendas campesinas de la vereda, documentación y estados financieros al día ._x000a_Llevo casi dos años solicitando a BANCOLDEX financiamiento para una planta_x000a_fotovoltaica ._x000a_Le ruego considere este emprendimiento como mi modesto apoyo a su proyecto de_x000a_llevar la economía del país a Energías limpias y Democratizar la Generación de_x000a_Energía"/>
    <x v="1"/>
    <s v="DJU"/>
    <m/>
    <d v="2023-03-09T00:00:00"/>
    <d v="1899-12-30T15:47:00"/>
    <n v="10"/>
    <x v="27"/>
    <m/>
    <m/>
    <s v="Línea Multicontacto"/>
    <m/>
    <s v="No obstante lo anterior, y con el objetivo de orientarlo mejor de acuerdo a sus necesidades, un comercial de la Oficina Regional de Bancóldex Zona Oriente se comunicará con Usted para guiarle sobre su solicitud de crédito y brindarle el acompañamiento y asesoría correspondiente."/>
    <s v="Javiersandoval723@gmail.com"/>
    <s v="NO"/>
    <x v="26"/>
    <s v="VJU-2-591-2023-002820 del 24 de marzo 2023"/>
    <n v="11"/>
    <m/>
    <x v="1"/>
  </r>
  <r>
    <s v="00050"/>
    <m/>
    <x v="0"/>
    <x v="0"/>
    <s v="Recursos o ayudas económicas "/>
    <d v="2023-03-10T00:00:00"/>
    <d v="1899-12-30T15:14:00"/>
    <d v="2023-03-10T00:00:00"/>
    <d v="1899-12-30T15:14:00"/>
    <s v="Camacol"/>
    <s v="gerenciacamacolnarino@gmail.com_x000a_camacolnarino@gmail.com"/>
    <s v="Solicitud apoyo e intervención para situación social y_x000a_económica presentada en departamento originada por el alud entre los municipios de_x000a_Rosas y el Bordo departamento de Nariño"/>
    <x v="10"/>
    <s v="DJU"/>
    <m/>
    <m/>
    <m/>
    <n v="10"/>
    <x v="28"/>
    <m/>
    <m/>
    <s v="Correo funcionario"/>
    <s v="Mincit"/>
    <m/>
    <s v="Deisy  Ortegon Sierra &lt;dortegon@mincit.gov.co&gt;"/>
    <s v="NO"/>
    <x v="22"/>
    <s v="VJU-2-591-2023-002731 del 17 de marzo de 2023"/>
    <n v="5"/>
    <m/>
    <x v="1"/>
  </r>
  <r>
    <s v="00051"/>
    <m/>
    <x v="0"/>
    <x v="0"/>
    <s v="Embargos / Gravámenes "/>
    <d v="2023-03-07T00:00:00"/>
    <d v="1899-12-30T12:28:00"/>
    <d v="2023-03-07T00:00:00"/>
    <d v="1899-12-30T12:28:00"/>
    <s v="David Blanco Gaitán"/>
    <s v="davidbgaitan@gmail.com"/>
    <s v="Solicita le levantamiento de la orden de embargo expedida por el Juzgado 42 Civil Municipal de Bogotá mediante oficio 1597 dentro del proceso 11001400304220150080400."/>
    <x v="0"/>
    <s v="DJU"/>
    <s v="DJU"/>
    <d v="2023-03-07T00:00:00"/>
    <d v="1899-12-30T16:25:00"/>
    <n v="10"/>
    <x v="26"/>
    <m/>
    <m/>
    <s v="Buzón de notificaciones judiciales"/>
    <m/>
    <s v="Se indica que no se encotró en las Bases de Datos del Banco algún registro de productos asociados a nombre del peticionario, por lo que no era procedente levantar alguna medida de embargo."/>
    <s v="davidbgaitan@gmail.com"/>
    <s v="NO"/>
    <x v="24"/>
    <s v="VJU-2-591-2023-002744 del 21 de marzo de 2023"/>
    <n v="10"/>
    <m/>
    <x v="1"/>
  </r>
  <r>
    <s v="00052"/>
    <m/>
    <x v="0"/>
    <x v="0"/>
    <s v="Seguridad social / certificaciones laborales "/>
    <d v="2023-03-16T00:00:00"/>
    <d v="1899-12-30T11:39:00"/>
    <d v="2023-03-16T00:00:00"/>
    <d v="1899-12-30T14:45:00"/>
    <s v="Héctor Orlando Corchuelo "/>
    <s v="auxiliarjabogadossoluciones@gmail.com"/>
    <s v="Solicitud de información de trabajo del señor Hector Orlando Corchuelo Gonzalez"/>
    <x v="0"/>
    <s v="DJU"/>
    <s v="DTH"/>
    <d v="2023-03-17T00:00:00"/>
    <d v="1899-12-30T09:45:00"/>
    <n v="10"/>
    <x v="29"/>
    <m/>
    <m/>
    <s v="Línea Multicontacto"/>
    <m/>
    <s v="Se remite la información solicita en la petición"/>
    <s v="auxiliarjabogadossoluciones@gmail.com_x000a_En físico"/>
    <s v="NO"/>
    <x v="27"/>
    <s v="VJU-2-591-2023-002980 del 31 de marzo de 2023"/>
    <n v="11"/>
    <m/>
    <x v="1"/>
  </r>
  <r>
    <s v="00053"/>
    <s v="2-591-2023-002987"/>
    <x v="0"/>
    <x v="0"/>
    <s v="Solicitud o inconformidad de información de productos Bancóldex primer piso"/>
    <d v="2023-03-17T00:00:00"/>
    <d v="1899-12-30T13:05:00"/>
    <d v="2023-03-17T00:00:00"/>
    <d v="1899-12-30T13:05:00"/>
    <s v="Olhar S.A.S "/>
    <s v="lbarberena@olharlab.com"/>
    <s v="Se informe el por qué aún cursa un proceso ejecutivo en contra de OLHAR S.A.S., SOCIEDAD POR ACCIONES SIMPLIFICADAS., identificada con NIT No.900.674.335-9, CARLOS ANDRÉS POPO TORRES y LAURA BARBERENA GONZÁLEZ por parte de BANCO DE COMERCIO EXTERIOR DE COLOMBIA S.A. identificado con el NIT No. 800.149.923-6."/>
    <x v="7"/>
    <s v="OJP"/>
    <m/>
    <d v="2023-03-21T00:00:00"/>
    <d v="1899-12-30T17:18:00"/>
    <n v="10"/>
    <x v="30"/>
    <m/>
    <m/>
    <s v="Correo funcionario"/>
    <m/>
    <s v="Se  remite al cliente respuetsa de forma detallada dando alcance a todas sus inquiturdes presentadas en el derecho de peticon, la cual fue enviada  a su correo electronico . "/>
    <s v="lbarberena@olharlab.com"/>
    <s v="NO "/>
    <x v="28"/>
    <s v="- OJP– 2-591-2023-002987"/>
    <n v="11"/>
    <m/>
    <x v="1"/>
  </r>
  <r>
    <s v="00054"/>
    <s v="2-591-2023-002728"/>
    <x v="0"/>
    <x v="1"/>
    <s v="Embargos / Gravámenes "/>
    <d v="2023-03-15T00:00:00"/>
    <d v="1899-12-30T12:31:00"/>
    <d v="2023-03-17T00:00:00"/>
    <d v="1899-12-30T04:30:00"/>
    <s v="Grafismo Impresores y Editores  Ltda - Iveth Carolina Calderon Quintero"/>
    <s v="grafismo.comunicaciones@gmail.com"/>
    <s v="Solicitud Trerminación Proceso por pago total articulo  461 CGP"/>
    <x v="5"/>
    <s v="OJP"/>
    <m/>
    <d v="2023-03-15T00:00:00"/>
    <d v="1899-12-30T12:31:00"/>
    <n v="10"/>
    <x v="31"/>
    <m/>
    <m/>
    <s v="Correo funcionario"/>
    <m/>
    <s v="Se remite informacion de forma detallada al cliente por correo electronico acorde a su solicituid "/>
    <s v="grafismo.comunicaciones@gmail.com"/>
    <s v="NO"/>
    <x v="22"/>
    <s v="B- OJP– 2-591-2023-002728"/>
    <n v="2"/>
    <m/>
    <x v="1"/>
  </r>
  <r>
    <s v="00055"/>
    <s v=" 2-591-2023-002094"/>
    <x v="0"/>
    <x v="1"/>
    <s v="Aplicación de pagos /paz y salvos /Estado de cuenta "/>
    <d v="2023-02-17T00:00:00"/>
    <d v="1899-12-30T07:04:00"/>
    <d v="2023-02-17T00:00:00"/>
    <d v="1899-12-30T19:04:00"/>
    <s v="Distrimapel Ltda_x000a_Gonzalo Pérez Avila"/>
    <s v="distrimapel@hotmail.com"/>
    <s v=" petición  respecto al cobro de unos reajustes de seguros"/>
    <x v="2"/>
    <s v="OJP"/>
    <m/>
    <d v="2023-02-17T00:00:00"/>
    <s v="7:04PM"/>
    <n v="10"/>
    <x v="13"/>
    <m/>
    <m/>
    <s v="Correo funcionario"/>
    <m/>
    <s v="Se remitió al cliente para su validación el histórico de pagos y la tabla de amortización del crédito No. 1400100618, en la cual se evidencia que luego de aplicar el ultimo pago realizado queda un faltante a capital por valor de $802.772. Adicionalmente se le informa, como se originó la diferencia que se presentó en el cobro del seguro en la vigencia 2022."/>
    <s v="distrimapel@hotmail.com"/>
    <s v="NO "/>
    <x v="9"/>
    <s v="B- OJP– 2-2023-002094"/>
    <n v="0"/>
    <s v="En esta petición hubo una duplicidad en el aplicativo de SmartSupervisión "/>
    <x v="1"/>
  </r>
  <r>
    <s v="00056"/>
    <s v="2-591-2023-002968"/>
    <x v="0"/>
    <x v="0"/>
    <s v="Otras solicitudes de información"/>
    <d v="2023-03-08T00:00:00"/>
    <d v="1899-12-30T04:50:00"/>
    <d v="2023-03-10T00:00:00"/>
    <d v="1899-12-30T07:50:00"/>
    <s v="Tierra Santa_x000a_Karla Lorena Argón Peñate"/>
    <s v="tierrasantaltda@hotmail.com"/>
    <s v="Solicitud  sobre leasing Tierra Santa"/>
    <x v="2"/>
    <s v="OJP"/>
    <m/>
    <d v="2023-03-10T00:00:00"/>
    <d v="1899-12-30T07:50:00"/>
    <n v="20"/>
    <x v="32"/>
    <m/>
    <m/>
    <s v="Correo funcionario"/>
    <m/>
    <s v="Se solito Prórroga debido a que se requiere reunir una sería de documentos para dar una respuesta de fondo"/>
    <s v="tierrasantaltda@hotmail.com"/>
    <s v="SI"/>
    <x v="29"/>
    <s v="OJP– 2-591-2023-002968"/>
    <n v="16"/>
    <m/>
    <x v="1"/>
  </r>
  <r>
    <s v="00057"/>
    <m/>
    <x v="0"/>
    <x v="0"/>
    <s v="Solicitud o inconformidad acerca de un intermediario de primer piso"/>
    <d v="2023-03-25T00:00:00"/>
    <d v="1899-12-30T12:34:00"/>
    <d v="2023-03-25T00:00:00"/>
    <d v="1899-12-30T12:34:00"/>
    <s v="Jose Fernando Gonzalez Díaz"/>
    <s v="papeleriamundodepapel19@hotmail.com"/>
    <s v="Solicitan que el Banco Agrario lo exonere la sanción financiera y que pueda beneficiarse yseguir siendo cliente de esa entidad."/>
    <x v="10"/>
    <s v="DJU"/>
    <m/>
    <d v="2023-03-27T00:00:00"/>
    <d v="1899-12-30T09:10:00"/>
    <n v="10"/>
    <x v="33"/>
    <m/>
    <m/>
    <s v="Otro canal"/>
    <s v="Notificaciones Judiciales y Administrativas"/>
    <m/>
    <s v="papeleriamundodepapel19@hotmail.com"/>
    <s v="NO"/>
    <x v="30"/>
    <s v="VJU-2-591-2023-003027 y VJU-2-591-2023-003028 del 10 de abril de 2023"/>
    <n v="10"/>
    <m/>
    <x v="1"/>
  </r>
  <r>
    <s v="00058"/>
    <s v=" 2-591-2023-003092"/>
    <x v="0"/>
    <x v="0"/>
    <s v="Solicitud o inconformidad de información de productos Bancóldex primer piso"/>
    <d v="2023-03-28T00:00:00"/>
    <d v="1899-12-30T08:54:00"/>
    <d v="2023-03-28T00:00:00"/>
    <d v="1899-12-30T08:54:00"/>
    <s v="Claudia Patricia Mogollón Amaya"/>
    <s v="clayrena@hotmail.com"/>
    <s v="Solicita de entrega de copia integra (PDF) de los pagarés y carte de instrucciones firmados por mi como representante legal y/o a nombre propio._x000a_Ha firmado pagarés en onmbre de la sociedad Garzón Constructora S.A.S"/>
    <x v="5"/>
    <s v="OJP"/>
    <m/>
    <d v="2023-03-28T00:00:00"/>
    <d v="1899-12-30T10:15:00"/>
    <n v="10"/>
    <x v="34"/>
    <m/>
    <m/>
    <s v="Correo funcionario"/>
    <s v="Buzón Nezly Z. Villamizar"/>
    <s v="En atención a la petición radicada por usted el día 27 de marzo de 2023, ante esta entidad; nos_x000a_permitimos remitir el pagaré No. 1400152520, suscrito el día diecisiete (17) de septiembre del año_x000a_2020, objeto de la obligación vigente entre Garzón constructora S.A.S. y Bancoldex S.A."/>
    <s v="clayrena@hotmail.com"/>
    <s v="NO "/>
    <x v="31"/>
    <s v="OJP-  2-591-2023-003092"/>
    <n v="12"/>
    <m/>
    <x v="1"/>
  </r>
  <r>
    <s v="00059 "/>
    <s v=" 2-591-2023-003092"/>
    <x v="0"/>
    <x v="1"/>
    <s v="Embargos / Gravámenes "/>
    <d v="2023-03-24T00:00:00"/>
    <d v="1899-12-30T14:44:00"/>
    <d v="2023-03-24T00:00:00"/>
    <d v="1899-12-30T14:44:00"/>
    <s v="Grafismo Impresores y Editores  Ltda - Iveth Carolina Calderon Quintero"/>
    <s v="carolinacalderon@grafismoimpresores.com"/>
    <s v="Remiten respuesta al comunicado envíado el 17 de marzo de 2023"/>
    <x v="5"/>
    <s v="OJP"/>
    <m/>
    <d v="2023-03-27T00:00:00"/>
    <d v="1899-12-30T14:56:00"/>
    <n v="10"/>
    <x v="33"/>
    <m/>
    <s v="X"/>
    <s v="Smartsupervision"/>
    <m/>
    <s v="Se remite informacion de forma detallada al cliente por correo electronico acorde a su solicituid "/>
    <s v="carolinacalderon@grafismoimpresores.com"/>
    <s v="NO"/>
    <x v="32"/>
    <s v="OJP– 2-591-2023-003051"/>
    <n v="12"/>
    <m/>
    <x v="1"/>
  </r>
  <r>
    <s v="00060"/>
    <m/>
    <x v="0"/>
    <x v="0"/>
    <s v="Otras solicitudes de información"/>
    <d v="2023-03-21T00:00:00"/>
    <d v="1899-12-30T15:02:00"/>
    <d v="2023-03-21T00:00:00"/>
    <d v="1899-12-30T15:02:00"/>
    <s v="Corporación Indigena de Apoyo al Fomento Institucional Universo Verde UNIVE"/>
    <s v=" infocorpofiuv@gmail.com"/>
    <s v="Presenta las iniciativas socializadas y aprobadas por Resguardos Wayuu para reducir el hambre y pobreza extrema y solicita se le indique cuál es el paso siguiente para presentar estas iniciativas. "/>
    <x v="4"/>
    <s v="DJU"/>
    <m/>
    <d v="2023-03-28T00:00:00"/>
    <d v="1899-12-30T16:38:00"/>
    <n v="20"/>
    <x v="35"/>
    <m/>
    <m/>
    <s v="Línea Multicontacto"/>
    <m/>
    <m/>
    <s v="infocorpofiuv@gmail.com"/>
    <s v="SI"/>
    <x v="33"/>
    <s v="VJU-2-591-2023-003168 del18 de abril de 2023 y VJU-2-591-2023-002983 del 31 de marzo de 2023"/>
    <n v="20"/>
    <m/>
    <x v="1"/>
  </r>
  <r>
    <s v="00061"/>
    <s v="1-591-2023-002403"/>
    <x v="0"/>
    <x v="0"/>
    <s v="Solicitud o inconformidad de información de productos Bancóldex segundo piso"/>
    <d v="2023-03-22T00:00:00"/>
    <d v="1899-12-30T10:29:00"/>
    <d v="2023-03-22T00:00:00"/>
    <d v="1899-12-30T10:29:00"/>
    <s v="Grupo Arka S.A.S_x000a_William Bolivar Ardila"/>
    <s v="operacionesgrupoarka@gmail.com"/>
    <s v="Copia de los recibdos de pago realizados por Grupo Arka en calidad de locatarios para el cumplimiento de los contraros de leasing 16753 y 13865"/>
    <x v="0"/>
    <s v="DJU"/>
    <s v="DCA"/>
    <d v="2023-03-24T00:00:00"/>
    <d v="1899-12-30T10:29:00"/>
    <n v="20"/>
    <x v="36"/>
    <m/>
    <m/>
    <s v="Correo funcionario"/>
    <s v="Gloria Andrea Cortés"/>
    <s v="Se indica que los doucmentos soliictadaos no fueron e ntregados por ICF al momento de su liquidación, por lo que sólo se tiene el valor del saldo a capital de conformidad con las conciliaciones de saldos realizadas por ICF y Bancóldex"/>
    <s v="operacionesgrupoarka@gmail.com"/>
    <s v="SI"/>
    <x v="34"/>
    <s v="VJU-2-591-2023- 003222 del 19 de abril de 2023"/>
    <n v="20"/>
    <m/>
    <x v="1"/>
  </r>
  <r>
    <s v="00062"/>
    <s v="1-591-2023-004725"/>
    <x v="0"/>
    <x v="0"/>
    <s v="Otras solicitudes de información"/>
    <d v="2023-03-24T00:00:00"/>
    <d v="1899-12-30T09:40:00"/>
    <d v="2023-03-24T00:00:00"/>
    <d v="1899-12-30T09:40:00"/>
    <s v="Ruder Eduar Perea Cordoba"/>
    <s v="ruderperea@hotmail.com"/>
    <s v="Espero se estudie, ordenar la Revocatoria de todos los foto-comparendos realizados a la motocicleta de placas JCQ52G"/>
    <x v="3"/>
    <s v="DJU"/>
    <m/>
    <d v="2023-03-28T00:00:00"/>
    <d v="1899-12-30T17:33:00"/>
    <n v="10"/>
    <x v="33"/>
    <m/>
    <m/>
    <s v="Línea Multicontacto"/>
    <m/>
    <s v="Solicita la Revocatoria de todos los foto-comparendos realizados a la motocicleta de placas JCQ52G. No se dirige a Bancóldex, simplemente lo copia en el correo. Se dirige a autoriddes de tránsito. "/>
    <s v="ruderperea@hotmail.com"/>
    <s v="NO"/>
    <x v="35"/>
    <s v="VJU-2-591-2023-003075 del 12 de abril de 2023"/>
    <n v="13"/>
    <m/>
    <x v="0"/>
  </r>
  <r>
    <s v="00063"/>
    <s v="2-591-2023-002984 "/>
    <x v="0"/>
    <x v="0"/>
    <s v="información acerca de si tiene o ha tenido productos con Bancóldex "/>
    <d v="2023-03-23T00:00:00"/>
    <d v="1899-12-30T15:03:00"/>
    <d v="2023-03-23T00:00:00"/>
    <d v="1899-12-30T15:03:00"/>
    <s v="Myriam Natalia Peña Palacios"/>
    <s v="natape_7@hotmail.com"/>
    <s v="Solicita validar si hay productos a su nombre actualmente con el Banco."/>
    <x v="8"/>
    <s v="DJU"/>
    <m/>
    <d v="2023-03-28T00:00:00"/>
    <d v="1899-12-30T17:48:00"/>
    <n v="10"/>
    <x v="32"/>
    <m/>
    <m/>
    <s v="Línea Multicontacto"/>
    <m/>
    <s v="Se indica que hecha la respectiva verificación en las bases de datos con las que cuenta Bancoldex, no se registra ningun producto financiero a asu nombre y se le informa que se ha generado una alerta de seguridad interna a su nombre para evitar cualquier tipo de suplantación "/>
    <s v="natape_7@hotmail.com "/>
    <s v="NO"/>
    <x v="27"/>
    <s v="VJU- 2-591-2023-002984 del 31 de marzo de 2023"/>
    <n v="6"/>
    <m/>
    <x v="1"/>
  </r>
  <r>
    <s v="00064"/>
    <m/>
    <x v="0"/>
    <x v="1"/>
    <s v="Solicitud o inconformidad acerca de un intermediario de primer piso"/>
    <d v="2023-03-23T00:00:00"/>
    <d v="1899-12-30T09:37:00"/>
    <d v="2023-03-23T00:00:00"/>
    <d v="1899-12-30T09:37:00"/>
    <s v="Eliecer Villamizar"/>
    <s v="eliecer.villamizar@astechnologies.co"/>
    <s v="Cliente se acerca a un aliado financiero para iniciar con el proceso pero le manifestaron que no cumple los criterios de facturación anual."/>
    <x v="10"/>
    <s v="DJU"/>
    <m/>
    <d v="2023-03-28T00:00:00"/>
    <d v="1899-12-30T17:55:00"/>
    <n v="10"/>
    <x v="32"/>
    <m/>
    <m/>
    <s v="Línea Multicontacto"/>
    <m/>
    <s v="Se informa que Bancóldex dada su naturaleza y régimen legal de entidad financiera principalmente de segundo piso, ofrece financiación a través de los intermediarios financieros, por lo que no  tiene incidencia en las políticas que en materia de otorgamiento de créditos tienen los intermediarios a través de los cuáles se irrigan los recursos destinados para cada línea d ecrédito."/>
    <s v="eliecer.villamizar@astechnologies.co"/>
    <s v="NO"/>
    <x v="30"/>
    <s v="VJU-2-591-2023-003026 del 10 de abril de 2023"/>
    <n v="12"/>
    <m/>
    <x v="1"/>
  </r>
  <r>
    <s v="00065"/>
    <s v="2-591-2023-003115"/>
    <x v="0"/>
    <x v="0"/>
    <s v="Solicitud o inconformidad de información de productos Bancóldex primer piso"/>
    <d v="2023-03-27T00:00:00"/>
    <d v="1899-12-30T10:16:00"/>
    <d v="2023-03-27T00:00:00"/>
    <d v="1899-12-30T11:03:00"/>
    <s v="SG Ingenieria en Ductos S.A. ESP_x000a_maritza Salamanca Getial "/>
    <s v="maritza.salamanca@sgingenieriaenductos.com"/>
    <s v="Solicita reducción de la tasa  de interes corriente,según acuerdo inicial._x000a_Cardex del Crédito, donde especifique todos los abonos reliados al crédito y todo tipo de detalle aplicado, hasta la fecha._x000a_Cuotas Pendientes por cancelar._x000a_Detalle de porcentaje de interés aplicado a la obligación mencionada."/>
    <x v="2"/>
    <s v="OJP"/>
    <m/>
    <d v="2023-03-27T00:00:00"/>
    <d v="1899-12-30T16:39:00"/>
    <n v="10"/>
    <x v="37"/>
    <m/>
    <m/>
    <s v="Correo funcionario"/>
    <m/>
    <s v="Se remite a la instancia corrresponde para que eleve el primer punto de la petición para su aprobación al area encargada, y adiconalmente se envían los documentos adicionales solicitados por el cliente."/>
    <s v="maritza.salamanca@sgingenieriaenductos.com"/>
    <s v="NO "/>
    <x v="36"/>
    <s v="OJP– 2-591-2023-003115"/>
    <n v="14"/>
    <s v="Es de anotar que esta petición se resolvió en el término legal vigente de quince (15) días hábiles teniendo en cuenta los días festivos (6 y 7) de abril por la semana santa"/>
    <x v="0"/>
  </r>
  <r>
    <s v="00066"/>
    <m/>
    <x v="1"/>
    <x v="0"/>
    <m/>
    <d v="2023-04-04T00:00:00"/>
    <d v="1899-12-30T14:48:00"/>
    <d v="2023-04-04T00:00:00"/>
    <d v="1899-12-30T14:48:00"/>
    <s v="Francisco Javier Sandoval"/>
    <s v="javiersandoval723@gmail.com"/>
    <s v="Soy persona mayor, víctima reconocida del conflicto, asilado por más de 10 años,_x000a_reclamante de tierras, empresa ZOMAC en zona Rural , pago $ 30 millones de luz_x000a_mensual, suficiente para amortizar costos del proyecto y de paso energizar las_x000a_viviendas campesinas de la vereda, documentación y estados financieros al día ._x000a_Llevo casi dos años solicitando a BANCOLDEX financiamiento para una planta_x000a_fotovoltaica ._x000a_Le ruego considere este emprendimiento como mi modesto apoyo a su proyecto de_x000a_llevar la economía del país a Energías limpias y Democratizar la Generación de_x000a_Energía"/>
    <x v="1"/>
    <s v="DJU"/>
    <m/>
    <d v="2023-04-04T00:00:00"/>
    <d v="1899-12-30T15:28:00"/>
    <n v="10"/>
    <x v="35"/>
    <m/>
    <m/>
    <s v="Línea Multicontacto"/>
    <m/>
    <m/>
    <s v="Javiersandoval723@gmail.com"/>
    <s v="NO "/>
    <x v="33"/>
    <s v="VJU-2-591-2023-003166 del 18 de abril de 2023"/>
    <n v="10"/>
    <s v="Se recibio como traslado de Presidencia de la República"/>
    <x v="1"/>
  </r>
  <r>
    <s v="00067"/>
    <m/>
    <x v="0"/>
    <x v="0"/>
    <s v="Embargos / Gravámenes "/>
    <d v="2023-03-30T00:00:00"/>
    <d v="1899-12-30T17:24:00"/>
    <d v="2023-03-30T00:00:00"/>
    <d v="1899-12-30T17:24:00"/>
    <s v="Patricia Garcia_x000a_General Metálica S.A"/>
    <s v="operaciones@gema.com.co"/>
    <s v="Solicitud del levantamiento de hipoteca IFI"/>
    <x v="0"/>
    <s v="DJU"/>
    <s v="DCA"/>
    <d v="2023-03-30T00:00:00"/>
    <d v="1899-12-30T07:26:00"/>
    <n v="10"/>
    <x v="38"/>
    <m/>
    <m/>
    <s v="Línea Multicontacto"/>
    <m/>
    <s v="Se indicó que Bancóldex no es la entidad competente para el levantamiento de la hipoteca según la informaicón del área de cartera del Banco. Se corre traslado a Fiducoldex"/>
    <s v="operaciones@gema.com.co"/>
    <s v="NO"/>
    <x v="37"/>
    <s v="VJU-2-591-2023- 003121 del 14 de abril de 2023"/>
    <n v="12"/>
    <m/>
    <x v="1"/>
  </r>
  <r>
    <s v="00068"/>
    <s v="1-591-2023-005528_x000a_1-591-2023-005666"/>
    <x v="1"/>
    <x v="0"/>
    <s v="información acerca de si tiene o ha tenido productos con Bancóldex "/>
    <d v="2023-04-11T00:00:00"/>
    <d v="1899-12-30T12:25:00"/>
    <d v="2023-04-11T00:00:00"/>
    <d v="1899-12-30T12:25:00"/>
    <s v="Patricia Elena Bayer Salazar"/>
    <s v="jhonzapata.asesorjuridico@gmail.com"/>
    <s v="Información de productos financieros que hubiera llegado a tener el señor Gabriel Emilio Bayer Ospina Q.E.P.D"/>
    <x v="4"/>
    <s v="DJU"/>
    <m/>
    <d v="2023-04-12T00:00:00"/>
    <d v="1899-12-30T07:47:00"/>
    <n v="10"/>
    <x v="39"/>
    <m/>
    <m/>
    <s v="Línea Multicontacto"/>
    <m/>
    <m/>
    <s v="jhonzapata.asesorjuridico@gmail.com"/>
    <s v="NO "/>
    <x v="38"/>
    <s v="VJU-2-591-2023-003244 del 21 de abril de 2023"/>
    <n v="8"/>
    <m/>
    <x v="1"/>
  </r>
  <r>
    <s v="00069"/>
    <s v="1-591-2023-005635_x000a_1-591-2023-005637_x000a_1-591-2023-005443"/>
    <x v="1"/>
    <x v="1"/>
    <s v="Solicitud o inconformidad acerca de un intermediario de primer piso"/>
    <d v="2023-04-04T00:00:00"/>
    <d v="1899-12-30T15:42:00"/>
    <d v="2023-04-04T00:00:00"/>
    <d v="1899-12-30T15:42:00"/>
    <s v="Jorge Enrique Robayo Reyes"/>
    <s v="maquinad6c@gmail.com"/>
    <s v="Solicita paz y salvo de crédito con Bancoldex "/>
    <x v="0"/>
    <s v="DJU"/>
    <s v="DCA - DOP"/>
    <d v="2023-04-12T00:00:00"/>
    <d v="1899-12-30T08:34:00"/>
    <n v="10"/>
    <x v="35"/>
    <m/>
    <s v="X"/>
    <s v="Smartsupervision"/>
    <m/>
    <s v="Se indica que el crédito de la queja corresponde a un crédito desembolsado con recursos de BancóldeX por parte del Banco de Bogotá, bajo la modalidad de redescuento, por lo que es esa entidad la que debe dar respuesta de fondo al requerimiento, toda vez que Bancóldex no interviene en la administración de cartera de los intermedirios."/>
    <s v="maquinad6c@gmail.com"/>
    <s v="NO"/>
    <x v="35"/>
    <s v="B-VJU-2-591-2023-003065 y VJU-2-591-2023-003064 del 12 de abril de 2023"/>
    <n v="6"/>
    <m/>
    <x v="1"/>
  </r>
  <r>
    <s v="00070"/>
    <s v="1-591-2023-005634"/>
    <x v="1"/>
    <x v="0"/>
    <s v="Víctimas del Conflicto Armado"/>
    <d v="2023-04-12T00:00:00"/>
    <d v="1899-12-30T07:22:00"/>
    <d v="2023-04-12T00:00:00"/>
    <d v="1899-12-30T07:22:00"/>
    <s v="Romulo Manquillo Muñoz"/>
    <s v="roys1976@hotmail.com"/>
    <s v="Solicitud de crédito para victimas del conflicto armado"/>
    <x v="0"/>
    <s v="DJU"/>
    <s v="DJU"/>
    <d v="2023-04-12T00:00:00"/>
    <d v="1899-12-30T07:41:00"/>
    <n v="10"/>
    <x v="40"/>
    <m/>
    <m/>
    <s v="Línea Multicontacto"/>
    <m/>
    <s v="Se brinda información de la ínea de crédio para víctimas del conflicto armado"/>
    <s v="roys1976@hotmail.com"/>
    <s v="NO"/>
    <x v="33"/>
    <s v="VJU-2-591-2023- 003119 del 14 de abril de 2023"/>
    <n v="4"/>
    <m/>
    <x v="1"/>
  </r>
  <r>
    <s v="00071"/>
    <s v="1-591-2023-005631"/>
    <x v="1"/>
    <x v="0"/>
    <s v="información acerca de si tiene o ha tenido productos con Bancóldex "/>
    <d v="2023-04-11T00:00:00"/>
    <d v="1899-12-30T15:17:00"/>
    <d v="2023-04-11T00:00:00"/>
    <d v="1899-12-30T15:17:00"/>
    <s v="Milagro de Jesus Vanstrahllen Gómez - E.S.E Hospital Local de El Reten Magdalena"/>
    <s v="contactenos@hospitalelreten.gov.co"/>
    <s v="Soliicta información de los producto del E.S.E. Hospital Local El Retén, identificado con el NIT 819001796-1, en el año 2015, 2016, 2017, 2018 y 2019 y de los abonos realizados a la cuenta de ahorros No. 477296060-11 del Bancolombia cuyo titular es el señor CARLOS ARTURO URBINA MONSALVE, identificado con la C.C No.19.705.110."/>
    <x v="0"/>
    <s v="DJU"/>
    <s v="DCA - DOP"/>
    <d v="2023-04-12T00:00:00"/>
    <d v="1899-12-30T08:09:00"/>
    <n v="10"/>
    <x v="39"/>
    <m/>
    <m/>
    <s v="Línea Multicontacto"/>
    <m/>
    <s v="Se indica que de conformidad con lo indicado por el área de cartera y operaicones del Banco no se identificaron registros de productos del Hospital El Reten, en cuanto a los productos del señor CARLOS ARTURO URBINA MONSALVE no se brinda nformación por reserva bancaria"/>
    <s v="contactenos@hospitalelreten.gov.co"/>
    <s v="NO"/>
    <x v="33"/>
    <s v="VJU-2-591-2023- 003118 del 14 de abril de 2023"/>
    <n v="5"/>
    <m/>
    <x v="1"/>
  </r>
  <r>
    <s v="00072"/>
    <s v="1-591-2023-005462"/>
    <x v="1"/>
    <x v="0"/>
    <s v="Recursos o ayudas económicas "/>
    <d v="2023-04-10T00:00:00"/>
    <d v="1899-12-30T16:00:00"/>
    <d v="2023-04-10T00:00:00"/>
    <d v="1899-12-30T16:00:00"/>
    <s v="Luis Pérez Escorcia"/>
    <s v="luis.perez.escorcia@gmail.com"/>
    <s v="Solicita que se tenga en cuenta para las oportunidades y alternativas de ayuda"/>
    <x v="3"/>
    <s v="DJU"/>
    <m/>
    <d v="2023-04-12T00:00:00"/>
    <d v="1899-12-30T15:16:00"/>
    <n v="10"/>
    <x v="41"/>
    <m/>
    <m/>
    <s v="Correo funcionario"/>
    <m/>
    <m/>
    <s v="luis.perez.escorcia@gmail.com"/>
    <s v="NO"/>
    <x v="38"/>
    <s v="VJU-2-591-2023-003242 del 21 de abril de 2023"/>
    <n v="9"/>
    <m/>
    <x v="1"/>
  </r>
  <r>
    <s v="00073"/>
    <s v="1-591-2023-005565"/>
    <x v="1"/>
    <x v="0"/>
    <s v="Recursos o ayudas económicas "/>
    <d v="2023-04-11T00:00:00"/>
    <d v="1899-12-30T15:01:00"/>
    <d v="2023-04-11T00:00:00"/>
    <d v="1899-12-30T15:01:00"/>
    <s v="Laurentino Forero Chaur"/>
    <s v="laurentino.5882@gmail.com"/>
    <s v="Solicitud de auxilio Funebre"/>
    <x v="10"/>
    <s v="DJU"/>
    <m/>
    <d v="2023-04-13T00:00:00"/>
    <d v="1899-12-30T12:07:00"/>
    <n v="10"/>
    <x v="39"/>
    <m/>
    <m/>
    <m/>
    <m/>
    <m/>
    <m/>
    <m/>
    <x v="39"/>
    <m/>
    <n v="-32163"/>
    <m/>
    <x v="1"/>
  </r>
  <r>
    <s v="00074"/>
    <s v="2-591-2023-003085"/>
    <x v="0"/>
    <x v="0"/>
    <s v="Otras solicitudes "/>
    <d v="2023-03-29T00:00:00"/>
    <d v="1899-12-30T11:35:00"/>
    <d v="2023-03-29T00:00:00"/>
    <d v="1899-12-30T11:35:00"/>
    <s v="Wikicontratistas"/>
    <s v="solicitudes@wikicontratistas.org"/>
    <s v="1. Suministre copia del Acto Administrativo que define la tabla de honorarios para los contratos de personas naturales de su entidad y las entidades del Sector que ud encabeza. 2. Suministre la siguiente información: Cantidad de contratistas de prestación de servicios de su entidad y las entidades del Sector que ud lidera en los años 2020, 2021, 2022. Por favor, discrimine por año, por cada una de las dependencias de su entidad y por los perfiles definidos en el acto administrativo que define la tabla de honorarios para los  contratos de personas naturales de su entidad. Esta información la requerimos para su entidad y las entidades del Sector que ud encabeza. 3. Suministre el detalle del procedimiento administrativo al interior de su entidad y las_x000a_entidades del sector que ud lidera, que deben atender los contratistas de prestación de_x000a_servicios para realizar el cobro de sus honorarios mensuales. Por favor, suministre los_x000a_formatos que deben diligenciar y los instructivos relacionados."/>
    <x v="1"/>
    <s v="DJU"/>
    <m/>
    <d v="2023-03-29T00:00:00"/>
    <d v="1899-12-30T11:35:00"/>
    <n v="10"/>
    <x v="42"/>
    <m/>
    <m/>
    <s v="Línea Multicontacto"/>
    <m/>
    <s v="Se indica que el Banco no suele manejar contratos d eprestación de servicios con Personas Naturales, como si sucede en las denominadas nóminas paralelas. De igual forma, se indicó cual es el regímen de contratación del Banco y las razones por las cuales no se puede suministrar la información solicitada."/>
    <s v="solicitudes@wikicontratistas.org"/>
    <s v="NO"/>
    <x v="31"/>
    <s v="VJU-2-591-2023-003085 del 13 de abril de 2023"/>
    <n v="11"/>
    <m/>
    <x v="1"/>
  </r>
  <r>
    <s v="00075"/>
    <s v="1-591-2023-005761_x000a_1-591-2023-005791"/>
    <x v="1"/>
    <x v="0"/>
    <s v="Embargos / Gravámenes "/>
    <d v="2023-04-13T00:00:00"/>
    <d v="1899-12-30T10:26:00"/>
    <d v="2023-04-13T00:00:00"/>
    <d v="1899-12-30T10:26:00"/>
    <s v="Zaray Reyes Rosillo"/>
    <s v="zaray3101@hotmail.com"/>
    <s v="Solicta información si se tomo nota del oficio 1034 del 27 de febrero de 2023"/>
    <x v="0"/>
    <s v="DJU"/>
    <s v="DJU"/>
    <d v="2023-04-13T00:00:00"/>
    <d v="1899-12-30T14:08:00"/>
    <n v="10"/>
    <x v="43"/>
    <m/>
    <m/>
    <s v="Buzón de notificaciones judiciales"/>
    <m/>
    <s v="Se idnica que el oficio de embargo no tenía ordenes para Bancóldex"/>
    <s v="zaray3101@hotmail.com"/>
    <s v="NO"/>
    <x v="33"/>
    <s v="VJU-2-591-2023- 003117 del 14 de abril de 2023"/>
    <n v="3"/>
    <m/>
    <x v="1"/>
  </r>
  <r>
    <s v="00076"/>
    <s v="1-591-2023-005892"/>
    <x v="1"/>
    <x v="0"/>
    <s v="Posible fraude"/>
    <d v="2023-04-14T00:00:00"/>
    <d v="1899-12-30T11:42:00"/>
    <d v="2023-04-14T00:00:00"/>
    <d v="1899-12-30T11:42:00"/>
    <s v="Anónimo"/>
    <m/>
    <s v="El día de hoy atendí a un empresario que venía a indagar sobre un WhatsApp que le llego de FINBANCOLDEX, esta supuesta entidad le ofreció crédito libre inversión y le ha solicitado unos documentos"/>
    <x v="10"/>
    <s v="DJU"/>
    <m/>
    <d v="2023-04-14T00:00:00"/>
    <d v="1899-12-30T18:21:00"/>
    <n v="10"/>
    <x v="44"/>
    <m/>
    <m/>
    <s v="Correo funcionario"/>
    <s v="Claudia Lorena Olaya"/>
    <m/>
    <m/>
    <m/>
    <x v="39"/>
    <m/>
    <n v="-32166"/>
    <s v="NO SE HA ENVIADO ACUSE DE RECIBIO PORQUE NO CONTAMOS CON LOS DATOS DEL CONSUMIDOR // SS LOS DATOS A CLAUDIA OLAYA"/>
    <x v="1"/>
  </r>
  <r>
    <s v="00077"/>
    <m/>
    <x v="1"/>
    <x v="0"/>
    <s v="Recursos o ayudas económicas "/>
    <d v="2023-04-13T00:00:00"/>
    <d v="1899-12-30T17:19:00"/>
    <d v="2023-04-14T00:00:00"/>
    <d v="1899-12-30T11:42:00"/>
    <s v="Poldark Jimenez"/>
    <s v="poldark100@gmail.com"/>
    <s v="Informa que son beneficiarios del programa de apoyo a la reactivación por medio del Banco pero el representante legal de la empresa se encuentra reportado negativamente en las centrales de riesgo por una deuda que adquirió antes de pandemia. "/>
    <x v="1"/>
    <s v="DJU"/>
    <m/>
    <d v="2023-04-14T00:00:00"/>
    <d v="1899-12-30T18:30:00"/>
    <n v="10"/>
    <x v="43"/>
    <m/>
    <m/>
    <s v="Correo funcionario"/>
    <s v="Sandra Milena Cortes"/>
    <m/>
    <m/>
    <m/>
    <x v="39"/>
    <m/>
    <n v="-32165"/>
    <m/>
    <x v="1"/>
  </r>
  <r>
    <s v="00078"/>
    <s v="1-591-2023-005893"/>
    <x v="1"/>
    <x v="0"/>
    <s v="Accionistas"/>
    <d v="2023-04-09T00:00:00"/>
    <d v="1899-12-30T16:09:00"/>
    <d v="2023-04-09T00:00:00"/>
    <d v="1899-12-30T16:09:00"/>
    <s v="Martha Lucia Ante Hencker"/>
    <s v="marthante@yahoo.com"/>
    <s v="Teniendo en cuenta la Política de Relacionamiento con los accionistas, de manera atenta solicito certificación de las acciones que poseo en BANCOLDEX, así como de los dividendos correspondientes al año 2022 con destino a la declaración de renta y patrimonio"/>
    <x v="4"/>
    <s v="DJU"/>
    <m/>
    <d v="2023-04-09T00:00:00"/>
    <d v="1899-12-30T09:25:00"/>
    <n v="10"/>
    <x v="36"/>
    <m/>
    <m/>
    <s v="Correo funcionario"/>
    <s v="Jose Alberto Garzón"/>
    <s v="Se remite certificado de acciones"/>
    <s v="marthante@yahoo.com"/>
    <s v="NO"/>
    <x v="36"/>
    <s v="NO APLICA"/>
    <n v="4"/>
    <m/>
    <x v="1"/>
  </r>
  <r>
    <s v="00079"/>
    <s v="1-591-2023-005755_x000a_1-591-2023-005790"/>
    <x v="1"/>
    <x v="0"/>
    <m/>
    <d v="2023-04-13T00:00:00"/>
    <d v="1899-12-30T13:33:00"/>
    <d v="2023-04-13T00:00:00"/>
    <d v="1899-12-30T13:33:00"/>
    <s v="Carlos Alberto Duque Restrepo_x000a_Abogados con Foco S.A.S"/>
    <s v="duqueecheverry@une.net.co"/>
    <s v="Solicita información validar si las peronas nombradas prestaron servicios a Bancoldex por medio de la empresa GLOBANT"/>
    <x v="3"/>
    <s v="DJU"/>
    <m/>
    <d v="2023-04-14T00:00:00"/>
    <d v="1899-12-30T18:43:00"/>
    <n v="10"/>
    <x v="43"/>
    <m/>
    <m/>
    <s v="Línea Multicontacto"/>
    <m/>
    <m/>
    <m/>
    <m/>
    <x v="39"/>
    <m/>
    <n v="-32165"/>
    <m/>
    <x v="1"/>
  </r>
  <r>
    <s v="00080"/>
    <s v="1-591-2023-005669"/>
    <x v="1"/>
    <x v="0"/>
    <s v="Accionistas"/>
    <d v="2023-04-12T00:00:00"/>
    <d v="1899-12-30T12:20:00"/>
    <d v="2023-04-12T00:00:00"/>
    <d v="1899-12-30T12:20:00"/>
    <s v="Blanca Cecilia Morales Martínez"/>
    <s v="blanca"/>
    <s v="solicitud de entrega de los dividendos"/>
    <x v="4"/>
    <s v="DJU"/>
    <m/>
    <d v="2023-04-17T00:00:00"/>
    <d v="1899-12-30T17:28:00"/>
    <n v="10"/>
    <x v="40"/>
    <m/>
    <m/>
    <s v="Correspondencia física"/>
    <m/>
    <m/>
    <m/>
    <m/>
    <x v="39"/>
    <m/>
    <n v="-32164"/>
    <m/>
    <x v="1"/>
  </r>
  <r>
    <s v="00081"/>
    <m/>
    <x v="1"/>
    <x v="0"/>
    <s v="Presunta falsedad personal"/>
    <d v="2023-04-21T00:00:00"/>
    <d v="1899-12-30T11:20:00"/>
    <d v="2023-04-21T00:00:00"/>
    <d v="1899-12-30T11:20:00"/>
    <s v="Yasmin Zambrano Vesga"/>
    <s v="yalish97@hotmail.com"/>
    <s v="Solicita no atender ninguna solicitud de crédito a su nombre"/>
    <x v="1"/>
    <s v="DJU"/>
    <m/>
    <d v="2023-04-21T00:00:00"/>
    <d v="1899-12-30T15:22:00"/>
    <n v="10"/>
    <x v="45"/>
    <m/>
    <m/>
    <s v="Línea Multicontacto"/>
    <m/>
    <m/>
    <m/>
    <m/>
    <x v="39"/>
    <m/>
    <n v="-32171"/>
    <m/>
    <x v="1"/>
  </r>
  <r>
    <s v="00082"/>
    <m/>
    <x v="1"/>
    <x v="1"/>
    <m/>
    <d v="2023-04-21T00:00:00"/>
    <d v="1899-12-30T10:19:00"/>
    <d v="2023-04-21T00:00:00"/>
    <d v="1899-12-30T10:19:00"/>
    <s v="Grafismo Impresores y Editores  Ltda_x000a_Iveth Carolina Calderon Quintero"/>
    <s v="carolinacalderon@grafismoimpresores.com"/>
    <s v="Solicitan formalizar el pago por daños y perjuicios ocasionados"/>
    <x v="5"/>
    <s v="OJP"/>
    <m/>
    <d v="2023-04-24T00:00:00"/>
    <d v="1899-12-30T12:08:00"/>
    <n v="10"/>
    <x v="45"/>
    <m/>
    <s v="X"/>
    <s v="Smartsupervision"/>
    <m/>
    <m/>
    <m/>
    <m/>
    <x v="39"/>
    <m/>
    <n v="-32171"/>
    <m/>
    <x v="1"/>
  </r>
  <r>
    <s v="00083"/>
    <s v="1-591-2023-005565"/>
    <x v="1"/>
    <x v="0"/>
    <s v="Recursos o ayudas económicas "/>
    <d v="2023-04-24T00:00:00"/>
    <d v="1899-12-30T18:41:00"/>
    <d v="2023-04-24T00:00:00"/>
    <d v="1899-12-30T18:41:00"/>
    <s v="Laurentino Forero Chaur"/>
    <s v="laurentino.5882@gmail.com"/>
    <s v="Reitera Solicitud de auxilio Funebre"/>
    <x v="10"/>
    <s v="DJU"/>
    <m/>
    <d v="2023-04-25T00:00:00"/>
    <d v="1899-12-30T09:41:00"/>
    <n v="10"/>
    <x v="46"/>
    <m/>
    <m/>
    <s v="Correo funcionario"/>
    <s v="Luisa Rodríguez"/>
    <m/>
    <m/>
    <m/>
    <x v="39"/>
    <m/>
    <n v="-32172"/>
    <m/>
    <x v="1"/>
  </r>
  <r>
    <s v="00084"/>
    <m/>
    <x v="1"/>
    <x v="0"/>
    <m/>
    <d v="2023-04-21T00:00:00"/>
    <d v="1899-12-30T17:00:00"/>
    <d v="2023-04-21T00:00:00"/>
    <d v="1899-12-30T17:00:00"/>
    <s v="Juan David Ascanio_x000a_Sufondos"/>
    <s v="supfon01@superfinanciera.gov.co"/>
    <s v="Solicitud inmediata de los títulos a nombre de Eva Katherine Agudelo Lemus"/>
    <x v="3"/>
    <s v="DJU"/>
    <m/>
    <d v="2023-04-25T00:00:00"/>
    <d v="1899-12-30T10:39:00"/>
    <n v="10"/>
    <x v="45"/>
    <m/>
    <m/>
    <s v="Correo funcionario"/>
    <s v="Claudia Consuelo Castillo"/>
    <m/>
    <m/>
    <m/>
    <x v="39"/>
    <m/>
    <n v="-32171"/>
    <m/>
    <x v="1"/>
  </r>
  <r>
    <s v="00085"/>
    <m/>
    <x v="1"/>
    <x v="0"/>
    <s v="Seguridad social / certificaciones laborales "/>
    <d v="2023-04-18T00:00:00"/>
    <d v="1899-12-30T15:13:00"/>
    <d v="2023-04-18T00:00:00"/>
    <d v="1899-12-30T15:13:00"/>
    <s v="María del Pilar Barragán Escobar "/>
    <s v="mapibae@yahoo.es"/>
    <s v="Solicitud de Certificación Laboral entre los años en el año 1991 a 1992"/>
    <x v="0"/>
    <s v="DJU"/>
    <s v="DTH"/>
    <d v="2023-04-24T00:00:00"/>
    <d v="1899-12-30T09:00:00"/>
    <n v="10"/>
    <x v="47"/>
    <m/>
    <m/>
    <s v="Línea Multicontacto"/>
    <m/>
    <m/>
    <m/>
    <m/>
    <x v="39"/>
    <m/>
    <n v="-32168"/>
    <m/>
    <x v="1"/>
  </r>
  <r>
    <s v="00086"/>
    <m/>
    <x v="1"/>
    <x v="0"/>
    <s v="información acerca de si tiene o ha tenido productos con Bancóldex "/>
    <d v="2023-04-18T00:00:00"/>
    <d v="1899-12-30T13:54:00"/>
    <d v="2023-04-18T00:00:00"/>
    <d v="1899-12-30T13:54:00"/>
    <s v="Yajaira Carolina Chavarro"/>
    <s v="carolinachavarro04@gmail.com"/>
    <s v="Solicitud de información financiera del señor Luis Eudoro Montagouth Barriga Q.E.P.D"/>
    <x v="11"/>
    <s v="DJU"/>
    <m/>
    <d v="2023-04-25T00:00:00"/>
    <d v="1899-12-30T15:06:00"/>
    <n v="10"/>
    <x v="47"/>
    <m/>
    <m/>
    <s v="Línea Multicontacto"/>
    <m/>
    <m/>
    <m/>
    <m/>
    <x v="39"/>
    <m/>
    <n v="-32168"/>
    <m/>
    <x v="1"/>
  </r>
  <r>
    <s v="00087"/>
    <m/>
    <x v="1"/>
    <x v="1"/>
    <s v="Aplicación de pagos /paz y salvos /Estado de cuenta "/>
    <d v="2023-04-26T00:00:00"/>
    <d v="1899-12-30T12:09:00"/>
    <d v="2023-04-26T00:00:00"/>
    <d v="1899-12-30T12:09:00"/>
    <s v="MOVILCO SAS"/>
    <s v="tesoreria@movilco.com.co"/>
    <s v="Solicitud de paz y salvos de las obligaciones 5000000142750030, 5000000507410072 y 5000000499780059"/>
    <x v="2"/>
    <s v="OJP"/>
    <m/>
    <d v="2023-04-24T00:00:00"/>
    <d v="1899-12-30T09:00:00"/>
    <n v="10"/>
    <x v="48"/>
    <m/>
    <m/>
    <s v="Línea Multicontacto"/>
    <m/>
    <m/>
    <m/>
    <m/>
    <x v="39"/>
    <m/>
    <n v="-32174"/>
    <m/>
    <x v="1"/>
  </r>
  <r>
    <s v="00088"/>
    <m/>
    <x v="1"/>
    <x v="0"/>
    <s v="Accionistas"/>
    <d v="2023-04-26T00:00:00"/>
    <d v="1899-12-30T14:12:00"/>
    <d v="2023-04-26T00:00:00"/>
    <d v="1899-12-30T14:12:00"/>
    <s v="Helmus Forero Celis"/>
    <s v="forerocelis@hotmail.com"/>
    <s v="Solicitud de información de mis acciones, dividendos acumulados, cuánto tengo y como los cobro "/>
    <x v="4"/>
    <s v="DJU"/>
    <m/>
    <d v="2023-04-26T00:00:00"/>
    <d v="1899-12-30T14:14:00"/>
    <n v="10"/>
    <x v="48"/>
    <m/>
    <m/>
    <m/>
    <m/>
    <m/>
    <m/>
    <m/>
    <x v="39"/>
    <m/>
    <n v="-32174"/>
    <m/>
    <x v="1"/>
  </r>
  <r>
    <s v="00089"/>
    <m/>
    <x v="1"/>
    <x v="1"/>
    <m/>
    <d v="2023-04-24T00:00:00"/>
    <d v="1899-12-30T16:19:00"/>
    <d v="2023-04-24T00:00:00"/>
    <d v="1899-12-30T16:19:00"/>
    <s v="Grupo Empresarial Oikos SAS"/>
    <s v="notificacionesoikos@oikos.com.co"/>
    <s v="Saneamiento del Inmueble Avenida Calle 80 No.20-61 de la ciudad de Bogotá, identificado con el folio de matrícula inmobiliaria No.50C-1647676.– Vinculado Leasing Financiero Inmobiliario No. 101-6000-49985"/>
    <x v="2"/>
    <s v="OJP"/>
    <m/>
    <d v="2023-04-26T00:00:00"/>
    <d v="1899-12-30T14:54:00"/>
    <n v="10"/>
    <x v="46"/>
    <m/>
    <m/>
    <m/>
    <m/>
    <m/>
    <m/>
    <m/>
    <x v="39"/>
    <m/>
    <n v="-32172"/>
    <m/>
    <x v="1"/>
  </r>
  <r>
    <s v="00090"/>
    <m/>
    <x v="1"/>
    <x v="0"/>
    <m/>
    <d v="2023-04-25T00:00:00"/>
    <d v="1899-12-30T11:29:00"/>
    <d v="2023-04-25T00:00:00"/>
    <d v="1899-12-30T11:29:00"/>
    <s v="DMV Ingeniería"/>
    <s v="dmv@dmvingenieria.com"/>
    <s v="Indica que desde el 31 de marzo esta epserando respuesta de el tramite de la aclaración a la escritura"/>
    <x v="7"/>
    <s v="OJP"/>
    <m/>
    <d v="2023-04-26T00:00:00"/>
    <d v="1899-12-30T11:29:00"/>
    <n v="10"/>
    <x v="49"/>
    <m/>
    <m/>
    <m/>
    <m/>
    <m/>
    <m/>
    <m/>
    <x v="39"/>
    <m/>
    <n v="-32173"/>
    <m/>
    <x v="1"/>
  </r>
  <r>
    <s v="00091"/>
    <m/>
    <x v="1"/>
    <x v="0"/>
    <s v="Solicitud o inconformidad acerca de un intermediario de primer piso"/>
    <d v="2023-04-26T00:00:00"/>
    <d v="1899-12-30T09:45:00"/>
    <d v="2023-04-26T00:00:00"/>
    <d v="1899-12-30T09:45:00"/>
    <s v="Jeisson Yamith Garzón Castañeda"/>
    <s v="andres1999garzon@gmail.com"/>
    <s v="Por medio del presente solicito amablemente me sea enviado la póliza o seguro adquirido con el banco BOGOTÁ bajo los dos créditos que manejo con la entidad ."/>
    <x v="1"/>
    <s v="DJU"/>
    <m/>
    <d v="2023-04-27T00:00:00"/>
    <d v="1899-12-30T10:00:00"/>
    <n v="10"/>
    <x v="48"/>
    <m/>
    <m/>
    <s v="Buzón de notificaciones judiciales"/>
    <m/>
    <m/>
    <m/>
    <m/>
    <x v="39"/>
    <m/>
    <n v="-32174"/>
    <m/>
    <x v="1"/>
  </r>
  <r>
    <s v="00092"/>
    <m/>
    <x v="1"/>
    <x v="0"/>
    <m/>
    <d v="2023-04-18T00:00:00"/>
    <d v="1899-12-30T17:14:00"/>
    <d v="2023-04-24T00:00:00"/>
    <d v="1899-12-30T09:22:00"/>
    <s v="Corporación Indígena de Apoyo y Fomento Institucional - CORPOFIUV"/>
    <s v="infocorpofiuv@gmail.com"/>
    <m/>
    <x v="4"/>
    <s v="DJU"/>
    <m/>
    <d v="2023-04-25T00:00:00"/>
    <d v="1899-12-30T13:57:00"/>
    <n v="10"/>
    <x v="47"/>
    <m/>
    <m/>
    <s v="Correo funcionario"/>
    <s v="Carmen Cecilia"/>
    <m/>
    <m/>
    <m/>
    <x v="39"/>
    <m/>
    <n v="-32168"/>
    <m/>
    <x v="1"/>
  </r>
  <r>
    <s v="00093"/>
    <m/>
    <x v="1"/>
    <x v="0"/>
    <s v="información acerca de si tiene o ha tenido productos con Bancóldex "/>
    <d v="2023-04-25T00:00:00"/>
    <d v="1899-12-30T11:01:00"/>
    <d v="2023-04-25T00:00:00"/>
    <d v="1899-12-30T11:01:00"/>
    <s v="Victoria Carvajal "/>
    <s v="victoriaecarvajal@hotmail.com"/>
    <s v="quien indica que tiene unos CDT´S que fueron emitidos por el Banco del Estado el 14 de febrero de 1997 en Bogotá a nombre de la señora Alba Ramírez de Gabona CC 20033050"/>
    <x v="4"/>
    <s v="DJU"/>
    <m/>
    <d v="2023-04-27T00:00:00"/>
    <d v="1899-12-30T10:56:00"/>
    <n v="10"/>
    <x v="49"/>
    <m/>
    <m/>
    <s v="Correo funcionario"/>
    <s v="Dr. Garzón"/>
    <m/>
    <m/>
    <m/>
    <x v="39"/>
    <m/>
    <n v="-32173"/>
    <m/>
    <x v="1"/>
  </r>
  <r>
    <s v="00094"/>
    <m/>
    <x v="1"/>
    <x v="0"/>
    <s v="Posible fraude"/>
    <d v="2023-04-17T00:00:00"/>
    <d v="1899-12-30T12:28:00"/>
    <d v="2023-04-17T00:00:00"/>
    <d v="1899-12-30T12:28:00"/>
    <s v="Yamile Ballesteros Ramirez"/>
    <s v="yamile566@hotmail.com"/>
    <s v="Manifiesta que recibió un mensaje por Wspp de una entdad financira llamada Finbancoldex"/>
    <x v="10"/>
    <s v="DJU"/>
    <m/>
    <d v="2023-04-25T00:00:00"/>
    <d v="1899-12-30T16:57:00"/>
    <n v="10"/>
    <x v="50"/>
    <m/>
    <m/>
    <s v="Línea Multicontacto"/>
    <m/>
    <m/>
    <m/>
    <m/>
    <x v="39"/>
    <m/>
    <n v="-32167"/>
    <m/>
    <x v="1"/>
  </r>
  <r>
    <s v="00095"/>
    <m/>
    <x v="1"/>
    <x v="0"/>
    <s v="Presunta falsedad personal"/>
    <d v="2023-04-28T00:00:00"/>
    <d v="1899-12-30T11:31:00"/>
    <d v="2023-04-28T00:00:00"/>
    <d v="1899-12-30T15:37:00"/>
    <s v="Camila Andrea Pineda Tierradentro"/>
    <s v="camila.pinedat29@gmail.com   "/>
    <s v="Pone en conocimiento del banco que ha sido víctima de suplantación personal y solicita que si al Banco se llegase a solicitar algún producto a su nombre se ponga en conocimiento de las autoridades pertinentes."/>
    <x v="10"/>
    <s v="DJU"/>
    <m/>
    <d v="2023-04-28T00:00:00"/>
    <d v="1899-12-30T16:29:00"/>
    <n v="10"/>
    <x v="51"/>
    <m/>
    <m/>
    <s v="Buzón de notificaciones judiciales"/>
    <m/>
    <m/>
    <m/>
    <m/>
    <x v="39"/>
    <m/>
    <n v="-32176"/>
    <m/>
    <x v="1"/>
  </r>
  <r>
    <m/>
    <m/>
    <x v="2"/>
    <x v="2"/>
    <m/>
    <m/>
    <m/>
    <m/>
    <m/>
    <m/>
    <m/>
    <m/>
    <x v="12"/>
    <m/>
    <m/>
    <m/>
    <m/>
    <m/>
    <x v="52"/>
    <m/>
    <m/>
    <m/>
    <m/>
    <m/>
    <m/>
    <m/>
    <x v="39"/>
    <m/>
    <n v="-1"/>
    <m/>
    <x v="1"/>
  </r>
  <r>
    <m/>
    <m/>
    <x v="2"/>
    <x v="2"/>
    <m/>
    <m/>
    <m/>
    <m/>
    <m/>
    <m/>
    <m/>
    <m/>
    <x v="12"/>
    <m/>
    <m/>
    <m/>
    <m/>
    <m/>
    <x v="52"/>
    <m/>
    <m/>
    <m/>
    <m/>
    <m/>
    <m/>
    <m/>
    <x v="39"/>
    <m/>
    <n v="-1"/>
    <m/>
    <x v="1"/>
  </r>
  <r>
    <m/>
    <m/>
    <x v="2"/>
    <x v="2"/>
    <m/>
    <m/>
    <m/>
    <m/>
    <m/>
    <m/>
    <m/>
    <m/>
    <x v="12"/>
    <m/>
    <m/>
    <m/>
    <m/>
    <m/>
    <x v="52"/>
    <m/>
    <m/>
    <m/>
    <m/>
    <m/>
    <m/>
    <m/>
    <x v="39"/>
    <m/>
    <n v="-1"/>
    <m/>
    <x v="1"/>
  </r>
  <r>
    <m/>
    <m/>
    <x v="2"/>
    <x v="2"/>
    <m/>
    <m/>
    <m/>
    <m/>
    <m/>
    <m/>
    <m/>
    <m/>
    <x v="12"/>
    <m/>
    <m/>
    <m/>
    <m/>
    <m/>
    <x v="52"/>
    <m/>
    <m/>
    <m/>
    <m/>
    <m/>
    <m/>
    <m/>
    <x v="39"/>
    <m/>
    <n v="-1"/>
    <m/>
    <x v="1"/>
  </r>
  <r>
    <m/>
    <m/>
    <x v="2"/>
    <x v="2"/>
    <m/>
    <m/>
    <m/>
    <m/>
    <m/>
    <m/>
    <m/>
    <m/>
    <x v="12"/>
    <m/>
    <m/>
    <m/>
    <m/>
    <m/>
    <x v="52"/>
    <m/>
    <m/>
    <m/>
    <m/>
    <m/>
    <m/>
    <m/>
    <x v="39"/>
    <m/>
    <n v="-1"/>
    <m/>
    <x v="1"/>
  </r>
  <r>
    <m/>
    <m/>
    <x v="2"/>
    <x v="2"/>
    <m/>
    <m/>
    <m/>
    <m/>
    <m/>
    <m/>
    <m/>
    <m/>
    <x v="12"/>
    <m/>
    <m/>
    <m/>
    <m/>
    <m/>
    <x v="52"/>
    <m/>
    <m/>
    <m/>
    <m/>
    <m/>
    <m/>
    <m/>
    <x v="39"/>
    <m/>
    <n v="-1"/>
    <m/>
    <x v="1"/>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r>
    <m/>
    <m/>
    <x v="2"/>
    <x v="2"/>
    <m/>
    <m/>
    <m/>
    <m/>
    <m/>
    <m/>
    <m/>
    <m/>
    <x v="12"/>
    <m/>
    <m/>
    <m/>
    <m/>
    <m/>
    <x v="52"/>
    <m/>
    <m/>
    <m/>
    <m/>
    <m/>
    <m/>
    <m/>
    <x v="39"/>
    <m/>
    <n v="-1"/>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6C4241-C547-4FE5-8254-F252B2962DA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6" firstHeaderRow="1" firstDataRow="2" firstDataCol="1" rowPageCount="1" colPageCount="1"/>
  <pivotFields count="34">
    <pivotField showAll="0"/>
    <pivotField showAll="0"/>
    <pivotField axis="axisPage" multipleItemSelectionAllowed="1" showAll="0">
      <items count="4">
        <item x="0"/>
        <item h="1" x="1"/>
        <item h="1" x="2"/>
        <item t="default"/>
      </items>
    </pivotField>
    <pivotField axis="axisCol" dataField="1" showAll="0">
      <items count="4">
        <item x="0"/>
        <item x="1"/>
        <item x="2"/>
        <item t="default"/>
      </items>
    </pivotField>
    <pivotField showAll="0"/>
    <pivotField showAll="0"/>
    <pivotField showAll="0"/>
    <pivotField showAll="0"/>
    <pivotField showAll="0"/>
    <pivotField showAll="0"/>
    <pivotField showAll="0"/>
    <pivotField showAll="0"/>
    <pivotField axis="axisRow" showAll="0">
      <items count="14">
        <item x="0"/>
        <item x="4"/>
        <item x="1"/>
        <item x="3"/>
        <item x="7"/>
        <item x="8"/>
        <item x="6"/>
        <item x="11"/>
        <item x="9"/>
        <item x="5"/>
        <item x="2"/>
        <item x="10"/>
        <item x="12"/>
        <item t="default"/>
      </items>
    </pivotField>
    <pivotField showAll="0"/>
    <pivotField showAll="0"/>
    <pivotField showAll="0"/>
    <pivotField showAll="0"/>
    <pivotField showAll="0"/>
    <pivotField numFmtId="16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numFmtId="1" showAll="0"/>
    <pivotField showAll="0"/>
    <pivotField showAll="0"/>
    <pivotField showAll="0">
      <items count="15">
        <item x="0"/>
        <item x="1"/>
        <item x="2"/>
        <item x="3"/>
        <item x="4"/>
        <item x="5"/>
        <item x="6"/>
        <item x="7"/>
        <item x="8"/>
        <item x="9"/>
        <item x="10"/>
        <item x="11"/>
        <item x="12"/>
        <item x="13"/>
        <item t="default"/>
      </items>
    </pivotField>
    <pivotField showAll="0">
      <items count="7">
        <item x="0"/>
        <item x="1"/>
        <item x="2"/>
        <item x="3"/>
        <item x="4"/>
        <item x="5"/>
        <item t="default"/>
      </items>
    </pivotField>
    <pivotField showAll="0">
      <items count="1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t="default"/>
      </items>
    </pivotField>
  </pivotFields>
  <rowFields count="1">
    <field x="12"/>
  </rowFields>
  <rowItems count="12">
    <i>
      <x/>
    </i>
    <i>
      <x v="1"/>
    </i>
    <i>
      <x v="2"/>
    </i>
    <i>
      <x v="3"/>
    </i>
    <i>
      <x v="4"/>
    </i>
    <i>
      <x v="5"/>
    </i>
    <i>
      <x v="6"/>
    </i>
    <i>
      <x v="8"/>
    </i>
    <i>
      <x v="9"/>
    </i>
    <i>
      <x v="10"/>
    </i>
    <i>
      <x v="11"/>
    </i>
    <i t="grand">
      <x/>
    </i>
  </rowItems>
  <colFields count="1">
    <field x="3"/>
  </colFields>
  <colItems count="3">
    <i>
      <x/>
    </i>
    <i>
      <x v="1"/>
    </i>
    <i t="grand">
      <x/>
    </i>
  </colItems>
  <pageFields count="1">
    <pageField fld="2" hier="-1"/>
  </pageFields>
  <dataFields count="1">
    <dataField name="Cuenta de Tipo de Solicitu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0AAA6B3-FF60-4D61-8DE4-88D2AD289311}"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3:F56" firstHeaderRow="1" firstDataRow="4" firstDataCol="1" rowPageCount="2" colPageCount="1"/>
  <pivotFields count="34">
    <pivotField showAll="0"/>
    <pivotField showAll="0"/>
    <pivotField axis="axisPage" multipleItemSelectionAllowed="1" showAll="0">
      <items count="4">
        <item h="1" x="0"/>
        <item x="1"/>
        <item h="1" x="2"/>
        <item t="default"/>
      </items>
    </pivotField>
    <pivotField dataField="1" showAll="0"/>
    <pivotField showAll="0"/>
    <pivotField showAll="0"/>
    <pivotField showAll="0"/>
    <pivotField showAll="0"/>
    <pivotField showAll="0"/>
    <pivotField showAll="0"/>
    <pivotField showAll="0"/>
    <pivotField showAll="0"/>
    <pivotField axis="axisRow" showAll="0">
      <items count="14">
        <item x="0"/>
        <item x="4"/>
        <item x="1"/>
        <item x="3"/>
        <item x="7"/>
        <item x="8"/>
        <item x="6"/>
        <item x="11"/>
        <item x="9"/>
        <item x="5"/>
        <item x="2"/>
        <item x="10"/>
        <item x="12"/>
        <item t="default"/>
      </items>
    </pivotField>
    <pivotField showAll="0"/>
    <pivotField showAll="0"/>
    <pivotField showAll="0"/>
    <pivotField showAll="0"/>
    <pivotField showAll="0"/>
    <pivotField axis="axisCol" numFmtId="16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axis="axisPage" multipleItemSelectionAllowed="1" showAll="0">
      <items count="369">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t="default"/>
      </items>
    </pivotField>
    <pivotField showAll="0"/>
    <pivotField numFmtId="1" showAll="0"/>
    <pivotField showAll="0"/>
    <pivotField showAll="0">
      <items count="4">
        <item x="1"/>
        <item x="0"/>
        <item x="2"/>
        <item t="default"/>
      </items>
    </pivotField>
    <pivotField showAll="0">
      <items count="15">
        <item sd="0" x="0"/>
        <item sd="0" x="1"/>
        <item sd="0" x="2"/>
        <item sd="0" x="3"/>
        <item sd="0" x="4"/>
        <item sd="0" x="5"/>
        <item sd="0" x="6"/>
        <item sd="0" x="7"/>
        <item sd="0" x="8"/>
        <item sd="0" x="9"/>
        <item sd="0" x="10"/>
        <item sd="0" x="11"/>
        <item sd="0" x="12"/>
        <item sd="0" x="13"/>
        <item t="default"/>
      </items>
    </pivotField>
    <pivotField axis="axisCol" showAll="0">
      <items count="7">
        <item sd="0" x="0"/>
        <item sd="0" x="1"/>
        <item x="2"/>
        <item sd="0" x="3"/>
        <item sd="0" x="4"/>
        <item sd="0" x="5"/>
        <item t="default"/>
      </items>
    </pivotField>
    <pivotField axis="axisCol" showAll="0">
      <items count="1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x="124"/>
        <item sd="0" x="125"/>
        <item t="default"/>
      </items>
    </pivotField>
  </pivotFields>
  <rowFields count="1">
    <field x="12"/>
  </rowFields>
  <rowItems count="10">
    <i>
      <x/>
    </i>
    <i>
      <x v="1"/>
    </i>
    <i>
      <x v="2"/>
    </i>
    <i>
      <x v="3"/>
    </i>
    <i>
      <x v="4"/>
    </i>
    <i>
      <x v="7"/>
    </i>
    <i>
      <x v="9"/>
    </i>
    <i>
      <x v="10"/>
    </i>
    <i>
      <x v="11"/>
    </i>
    <i t="grand">
      <x/>
    </i>
  </rowItems>
  <colFields count="3">
    <field x="33"/>
    <field x="32"/>
    <field x="18"/>
  </colFields>
  <colItems count="5">
    <i>
      <x v="124"/>
      <x v="2"/>
      <x v="4"/>
    </i>
    <i r="2">
      <x v="5"/>
    </i>
    <i t="default" r="1">
      <x v="2"/>
    </i>
    <i t="default">
      <x v="124"/>
    </i>
    <i t="grand">
      <x/>
    </i>
  </colItems>
  <pageFields count="2">
    <pageField fld="2" hier="-1"/>
    <pageField fld="26" hier="-1"/>
  </pageFields>
  <dataFields count="1">
    <dataField name="Cuenta de Tipo de Solicitu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192C50F-DCD3-4B93-8336-7C8A38AF8ED2}"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2:D35" firstHeaderRow="1" firstDataRow="2" firstDataCol="1" rowPageCount="1" colPageCount="1"/>
  <pivotFields count="34">
    <pivotField showAll="0"/>
    <pivotField showAll="0"/>
    <pivotField axis="axisPage" multipleItemSelectionAllowed="1" showAll="0">
      <items count="4">
        <item x="0"/>
        <item h="1" x="1"/>
        <item h="1" x="2"/>
        <item t="default"/>
      </items>
    </pivotField>
    <pivotField dataField="1" showAll="0"/>
    <pivotField showAll="0"/>
    <pivotField showAll="0"/>
    <pivotField showAll="0"/>
    <pivotField showAll="0"/>
    <pivotField showAll="0"/>
    <pivotField showAll="0"/>
    <pivotField showAll="0"/>
    <pivotField showAll="0"/>
    <pivotField axis="axisRow" showAll="0">
      <items count="14">
        <item x="0"/>
        <item x="4"/>
        <item x="1"/>
        <item x="3"/>
        <item x="7"/>
        <item x="8"/>
        <item x="6"/>
        <item x="11"/>
        <item x="9"/>
        <item x="5"/>
        <item x="2"/>
        <item x="10"/>
        <item x="12"/>
        <item t="default"/>
      </items>
    </pivotField>
    <pivotField showAll="0"/>
    <pivotField showAll="0"/>
    <pivotField showAll="0"/>
    <pivotField showAll="0"/>
    <pivotField showAll="0"/>
    <pivotField numFmtId="16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numFmtId="1" showAll="0"/>
    <pivotField showAll="0"/>
    <pivotField axis="axisCol" showAll="0">
      <items count="4">
        <item x="1"/>
        <item x="0"/>
        <item x="2"/>
        <item t="default"/>
      </items>
    </pivotField>
    <pivotField showAll="0">
      <items count="15">
        <item x="0"/>
        <item x="1"/>
        <item x="2"/>
        <item x="3"/>
        <item x="4"/>
        <item x="5"/>
        <item x="6"/>
        <item x="7"/>
        <item x="8"/>
        <item x="9"/>
        <item x="10"/>
        <item x="11"/>
        <item x="12"/>
        <item x="13"/>
        <item t="default"/>
      </items>
    </pivotField>
    <pivotField showAll="0">
      <items count="7">
        <item x="0"/>
        <item x="1"/>
        <item x="2"/>
        <item x="3"/>
        <item x="4"/>
        <item x="5"/>
        <item t="default"/>
      </items>
    </pivotField>
    <pivotField showAll="0">
      <items count="12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t="default"/>
      </items>
    </pivotField>
  </pivotFields>
  <rowFields count="1">
    <field x="12"/>
  </rowFields>
  <rowItems count="12">
    <i>
      <x/>
    </i>
    <i>
      <x v="1"/>
    </i>
    <i>
      <x v="2"/>
    </i>
    <i>
      <x v="3"/>
    </i>
    <i>
      <x v="4"/>
    </i>
    <i>
      <x v="5"/>
    </i>
    <i>
      <x v="6"/>
    </i>
    <i>
      <x v="8"/>
    </i>
    <i>
      <x v="9"/>
    </i>
    <i>
      <x v="10"/>
    </i>
    <i>
      <x v="11"/>
    </i>
    <i t="grand">
      <x/>
    </i>
  </rowItems>
  <colFields count="1">
    <field x="30"/>
  </colFields>
  <colItems count="3">
    <i>
      <x/>
    </i>
    <i>
      <x v="1"/>
    </i>
    <i t="grand">
      <x/>
    </i>
  </colItems>
  <pageFields count="1">
    <pageField fld="2" hier="-1"/>
  </pageFields>
  <dataFields count="1">
    <dataField name="Cuenta de Tipo de Solicitu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A7212-431E-43FD-A643-107F2E9ADF67}">
  <dimension ref="A1:M56"/>
  <sheetViews>
    <sheetView topLeftCell="A4" workbookViewId="0">
      <selection activeCell="J41" sqref="J41:L52"/>
    </sheetView>
  </sheetViews>
  <sheetFormatPr baseColWidth="10" defaultColWidth="11.453125" defaultRowHeight="14.5"/>
  <cols>
    <col min="1" max="1" width="29" bestFit="1" customWidth="1"/>
    <col min="2" max="2" width="21.54296875" bestFit="1" customWidth="1"/>
    <col min="3" max="3" width="4.453125" bestFit="1" customWidth="1"/>
    <col min="4" max="4" width="10.81640625" bestFit="1" customWidth="1"/>
    <col min="5" max="5" width="9.54296875" bestFit="1" customWidth="1"/>
    <col min="6" max="6" width="12" bestFit="1" customWidth="1"/>
    <col min="7" max="12" width="16.54296875" bestFit="1" customWidth="1"/>
    <col min="13" max="15" width="17.54296875" bestFit="1" customWidth="1"/>
    <col min="16" max="16" width="12" bestFit="1" customWidth="1"/>
  </cols>
  <sheetData>
    <row r="1" spans="1:13">
      <c r="A1" s="1" t="s">
        <v>0</v>
      </c>
      <c r="B1" t="s">
        <v>1</v>
      </c>
    </row>
    <row r="3" spans="1:13">
      <c r="A3" s="1" t="s">
        <v>2</v>
      </c>
      <c r="B3" s="1" t="s">
        <v>3</v>
      </c>
      <c r="J3" s="7" t="s">
        <v>4</v>
      </c>
      <c r="K3" s="7" t="s">
        <v>5</v>
      </c>
      <c r="L3" s="7" t="s">
        <v>6</v>
      </c>
      <c r="M3" s="7" t="s">
        <v>7</v>
      </c>
    </row>
    <row r="4" spans="1:13">
      <c r="A4" s="1" t="s">
        <v>8</v>
      </c>
      <c r="B4" t="s">
        <v>9</v>
      </c>
      <c r="C4" t="s">
        <v>6</v>
      </c>
      <c r="D4" t="s">
        <v>10</v>
      </c>
      <c r="J4" s="10" t="s">
        <v>11</v>
      </c>
      <c r="K4" s="9">
        <v>18</v>
      </c>
      <c r="L4" s="9">
        <v>3</v>
      </c>
      <c r="M4" s="9">
        <v>21</v>
      </c>
    </row>
    <row r="5" spans="1:13">
      <c r="A5" s="3" t="s">
        <v>11</v>
      </c>
      <c r="B5">
        <v>18</v>
      </c>
      <c r="C5">
        <v>3</v>
      </c>
      <c r="D5">
        <v>21</v>
      </c>
      <c r="J5" s="11" t="s">
        <v>12</v>
      </c>
      <c r="K5" s="6">
        <v>12</v>
      </c>
      <c r="L5" s="6">
        <v>2</v>
      </c>
      <c r="M5" s="6">
        <v>14</v>
      </c>
    </row>
    <row r="6" spans="1:13">
      <c r="A6" s="3" t="s">
        <v>13</v>
      </c>
      <c r="B6">
        <v>3</v>
      </c>
      <c r="D6">
        <v>3</v>
      </c>
      <c r="J6" s="10" t="s">
        <v>14</v>
      </c>
      <c r="K6" s="9">
        <v>7</v>
      </c>
      <c r="L6" s="9">
        <v>2</v>
      </c>
      <c r="M6" s="9">
        <v>9</v>
      </c>
    </row>
    <row r="7" spans="1:13">
      <c r="A7" s="3" t="s">
        <v>12</v>
      </c>
      <c r="B7">
        <v>12</v>
      </c>
      <c r="C7">
        <v>2</v>
      </c>
      <c r="D7">
        <v>14</v>
      </c>
      <c r="J7" s="11" t="s">
        <v>15</v>
      </c>
      <c r="K7" s="6">
        <v>5</v>
      </c>
      <c r="L7" s="6">
        <v>1</v>
      </c>
      <c r="M7" s="6">
        <v>6</v>
      </c>
    </row>
    <row r="8" spans="1:13">
      <c r="A8" s="3" t="s">
        <v>16</v>
      </c>
      <c r="B8">
        <v>2</v>
      </c>
      <c r="D8">
        <v>2</v>
      </c>
      <c r="J8" s="10" t="s">
        <v>17</v>
      </c>
      <c r="K8" s="9">
        <v>1</v>
      </c>
      <c r="L8" s="9">
        <v>3</v>
      </c>
      <c r="M8" s="9">
        <v>4</v>
      </c>
    </row>
    <row r="9" spans="1:13">
      <c r="A9" s="3" t="s">
        <v>15</v>
      </c>
      <c r="B9">
        <v>5</v>
      </c>
      <c r="C9">
        <v>1</v>
      </c>
      <c r="D9">
        <v>6</v>
      </c>
      <c r="J9" s="11" t="s">
        <v>13</v>
      </c>
      <c r="K9" s="6">
        <v>3</v>
      </c>
      <c r="L9" s="6"/>
      <c r="M9" s="6">
        <v>3</v>
      </c>
    </row>
    <row r="10" spans="1:13">
      <c r="A10" s="3" t="s">
        <v>18</v>
      </c>
      <c r="B10">
        <v>2</v>
      </c>
      <c r="D10">
        <v>2</v>
      </c>
      <c r="J10" s="10" t="s">
        <v>19</v>
      </c>
      <c r="K10" s="9">
        <v>2</v>
      </c>
      <c r="L10" s="9">
        <v>1</v>
      </c>
      <c r="M10" s="9">
        <v>3</v>
      </c>
    </row>
    <row r="11" spans="1:13">
      <c r="A11" s="3" t="s">
        <v>20</v>
      </c>
      <c r="C11">
        <v>2</v>
      </c>
      <c r="D11">
        <v>2</v>
      </c>
      <c r="J11" s="11" t="s">
        <v>16</v>
      </c>
      <c r="K11" s="6">
        <v>2</v>
      </c>
      <c r="L11" s="6"/>
      <c r="M11" s="6">
        <v>2</v>
      </c>
    </row>
    <row r="12" spans="1:13">
      <c r="A12" s="3" t="s">
        <v>21</v>
      </c>
      <c r="B12">
        <v>1</v>
      </c>
      <c r="D12">
        <v>1</v>
      </c>
      <c r="J12" s="10" t="s">
        <v>18</v>
      </c>
      <c r="K12" s="9">
        <v>2</v>
      </c>
      <c r="L12" s="9"/>
      <c r="M12" s="9">
        <v>2</v>
      </c>
    </row>
    <row r="13" spans="1:13">
      <c r="A13" s="3" t="s">
        <v>17</v>
      </c>
      <c r="B13">
        <v>1</v>
      </c>
      <c r="C13">
        <v>3</v>
      </c>
      <c r="D13">
        <v>4</v>
      </c>
      <c r="J13" s="11" t="s">
        <v>20</v>
      </c>
      <c r="K13" s="6"/>
      <c r="L13" s="6">
        <v>2</v>
      </c>
      <c r="M13" s="6">
        <v>2</v>
      </c>
    </row>
    <row r="14" spans="1:13">
      <c r="A14" s="3" t="s">
        <v>14</v>
      </c>
      <c r="B14">
        <v>7</v>
      </c>
      <c r="C14">
        <v>2</v>
      </c>
      <c r="D14">
        <v>9</v>
      </c>
      <c r="J14" s="10" t="s">
        <v>21</v>
      </c>
      <c r="K14" s="9">
        <v>1</v>
      </c>
      <c r="L14" s="9"/>
      <c r="M14" s="9">
        <v>1</v>
      </c>
    </row>
    <row r="15" spans="1:13">
      <c r="A15" s="3" t="s">
        <v>19</v>
      </c>
      <c r="B15">
        <v>2</v>
      </c>
      <c r="C15">
        <v>1</v>
      </c>
      <c r="D15">
        <v>3</v>
      </c>
      <c r="J15" s="8" t="s">
        <v>22</v>
      </c>
      <c r="K15" s="8">
        <v>53</v>
      </c>
      <c r="L15" s="8">
        <v>14</v>
      </c>
      <c r="M15" s="8">
        <v>67</v>
      </c>
    </row>
    <row r="16" spans="1:13">
      <c r="A16" s="3" t="s">
        <v>10</v>
      </c>
      <c r="B16">
        <v>53</v>
      </c>
      <c r="C16">
        <v>14</v>
      </c>
      <c r="D16">
        <v>67</v>
      </c>
    </row>
    <row r="19" spans="1:13">
      <c r="J19" s="19" t="s">
        <v>4</v>
      </c>
      <c r="K19" s="19" t="s">
        <v>23</v>
      </c>
      <c r="L19" s="19" t="s">
        <v>24</v>
      </c>
      <c r="M19" s="19" t="s">
        <v>25</v>
      </c>
    </row>
    <row r="20" spans="1:13">
      <c r="A20" s="1" t="s">
        <v>0</v>
      </c>
      <c r="B20" t="s">
        <v>1</v>
      </c>
      <c r="E20" s="4" t="s">
        <v>26</v>
      </c>
      <c r="J20" s="13" t="s">
        <v>13</v>
      </c>
      <c r="K20" s="14">
        <v>3</v>
      </c>
      <c r="L20" s="14"/>
      <c r="M20" s="12">
        <f>+GETPIVOTDATA("Tipo de Solicitud",$A$22,"Abogado a Cargo ","Catalina Galofre","En término /Extemporaneo","En término")/GETPIVOTDATA("Tipo de Solicitud",$A$22,"Abogado a Cargo ","Catalina Galofre")</f>
        <v>1</v>
      </c>
    </row>
    <row r="21" spans="1:13">
      <c r="J21" s="13" t="s">
        <v>18</v>
      </c>
      <c r="K21" s="14">
        <v>2</v>
      </c>
      <c r="L21" s="14"/>
      <c r="M21" s="12">
        <f>+GETPIVOTDATA("Tipo de Solicitud",$A$22,"Abogado a Cargo ","Laura Avendaño","En término /Extemporaneo","En término")/GETPIVOTDATA("Tipo de Solicitud",$A$22,"Abogado a Cargo ","Laura Avendaño")</f>
        <v>1</v>
      </c>
    </row>
    <row r="22" spans="1:13">
      <c r="A22" s="1" t="s">
        <v>2</v>
      </c>
      <c r="B22" s="1" t="s">
        <v>3</v>
      </c>
      <c r="J22" s="13" t="s">
        <v>21</v>
      </c>
      <c r="K22" s="14">
        <v>1</v>
      </c>
      <c r="L22" s="14"/>
      <c r="M22" s="12">
        <f>+GETPIVOTDATA("Tipo de Solicitud",$A$22,"Abogado a Cargo ","Luisa Rodriguez","En término /Extemporaneo","En término")/GETPIVOTDATA("Tipo de Solicitud",$A$22,"Abogado a Cargo ","Luisa Rodriguez")</f>
        <v>1</v>
      </c>
    </row>
    <row r="23" spans="1:13">
      <c r="A23" s="1" t="s">
        <v>8</v>
      </c>
      <c r="B23" t="s">
        <v>23</v>
      </c>
      <c r="C23" t="s">
        <v>24</v>
      </c>
      <c r="D23" t="s">
        <v>10</v>
      </c>
      <c r="J23" s="13" t="s">
        <v>17</v>
      </c>
      <c r="K23" s="14">
        <v>4</v>
      </c>
      <c r="L23" s="14"/>
      <c r="M23" s="12">
        <f>+GETPIVOTDATA("Tipo de Solicitud",$A$22,"Abogado a Cargo ","Manuel Zamudio","En término /Extemporaneo","En término")/GETPIVOTDATA("Tipo de Solicitud",$A$22,"Abogado a Cargo ","Manuel Zamudio")</f>
        <v>1</v>
      </c>
    </row>
    <row r="24" spans="1:13">
      <c r="A24" s="3" t="s">
        <v>11</v>
      </c>
      <c r="B24">
        <v>10</v>
      </c>
      <c r="C24">
        <v>11</v>
      </c>
      <c r="D24">
        <v>21</v>
      </c>
      <c r="E24" s="2">
        <f>+GETPIVOTDATA("Tipo de Solicitud",$A$22,"Abogado a Cargo ","Ana Maria Rojas","En término /Extemporaneo","En término")/GETPIVOTDATA("Tipo de Solicitud",$A$22,"Abogado a Cargo ","Ana Maria Rojas")</f>
        <v>0.47619047619047616</v>
      </c>
      <c r="J24" s="13" t="s">
        <v>19</v>
      </c>
      <c r="K24" s="14">
        <v>3</v>
      </c>
      <c r="L24" s="14"/>
      <c r="M24" s="12">
        <f>+GETPIVOTDATA("Tipo de Solicitud",$A$22,"Abogado a Cargo ","Vanessa Tenorio","En término /Extemporaneo","En término")/GETPIVOTDATA("Tipo de Solicitud",$A$22,"Abogado a Cargo ","Vanessa Tenorio")</f>
        <v>1</v>
      </c>
    </row>
    <row r="25" spans="1:13">
      <c r="A25" s="3" t="s">
        <v>13</v>
      </c>
      <c r="B25">
        <v>3</v>
      </c>
      <c r="D25">
        <v>3</v>
      </c>
      <c r="E25" s="2">
        <f>+GETPIVOTDATA("Tipo de Solicitud",$A$22,"Abogado a Cargo ","Catalina Galofre","En término /Extemporaneo","En término")/GETPIVOTDATA("Tipo de Solicitud",$A$22,"Abogado a Cargo ","Catalina Galofre")</f>
        <v>1</v>
      </c>
      <c r="J25" s="10" t="s">
        <v>12</v>
      </c>
      <c r="K25" s="9">
        <v>10</v>
      </c>
      <c r="L25" s="9">
        <v>4</v>
      </c>
      <c r="M25" s="12">
        <f>+GETPIVOTDATA("Tipo de Solicitud",$A$22,"Abogado a Cargo ","Daniel Rojas","En término /Extemporaneo","En término")/GETPIVOTDATA("Tipo de Solicitud",$A$22,"Abogado a Cargo ","Daniel Rojas")</f>
        <v>0.7142857142857143</v>
      </c>
    </row>
    <row r="26" spans="1:13">
      <c r="A26" s="3" t="s">
        <v>12</v>
      </c>
      <c r="B26">
        <v>10</v>
      </c>
      <c r="C26">
        <v>4</v>
      </c>
      <c r="D26">
        <v>14</v>
      </c>
      <c r="E26" s="2">
        <f>+GETPIVOTDATA("Tipo de Solicitud",$A$22,"Abogado a Cargo ","Daniel Rojas","En término /Extemporaneo","En término")/GETPIVOTDATA("Tipo de Solicitud",$A$22,"Abogado a Cargo ","Daniel Rojas")</f>
        <v>0.7142857142857143</v>
      </c>
      <c r="J26" s="10" t="s">
        <v>15</v>
      </c>
      <c r="K26" s="9">
        <v>4</v>
      </c>
      <c r="L26" s="9">
        <v>2</v>
      </c>
      <c r="M26" s="12">
        <f>+GETPIVOTDATA("Tipo de Solicitud",$A$22,"Abogado a Cargo ","Gustavo Guerrero","En término /Extemporaneo","En término")/GETPIVOTDATA("Tipo de Solicitud",$A$22,"Abogado a Cargo ","Gustavo Guerrero")</f>
        <v>0.66666666666666663</v>
      </c>
    </row>
    <row r="27" spans="1:13">
      <c r="A27" s="3" t="s">
        <v>16</v>
      </c>
      <c r="C27">
        <v>2</v>
      </c>
      <c r="D27">
        <v>2</v>
      </c>
      <c r="E27" s="2">
        <f>+GETPIVOTDATA("Tipo de Solicitud",$A$22,"Abogado a Cargo ","Felipe Arias","En término /Extemporaneo","En término")/GETPIVOTDATA("Tipo de Solicitud",$A$22,"Abogado a Cargo ","Felipe Arias")</f>
        <v>0</v>
      </c>
      <c r="J27" s="15" t="s">
        <v>14</v>
      </c>
      <c r="K27" s="16">
        <v>5</v>
      </c>
      <c r="L27" s="16">
        <v>4</v>
      </c>
      <c r="M27" s="12">
        <f>+GETPIVOTDATA("Tipo de Solicitud",$A$22,"Abogado a Cargo ","Nelson Mandón","En término /Extemporaneo","En término")/GETPIVOTDATA("Tipo de Solicitud",$A$22,"Abogado a Cargo ","Nelson Mandón")</f>
        <v>0.55555555555555558</v>
      </c>
    </row>
    <row r="28" spans="1:13">
      <c r="A28" s="3" t="s">
        <v>15</v>
      </c>
      <c r="B28">
        <v>4</v>
      </c>
      <c r="C28">
        <v>2</v>
      </c>
      <c r="D28">
        <v>6</v>
      </c>
      <c r="E28" s="2">
        <f>+GETPIVOTDATA("Tipo de Solicitud",$A$22,"Abogado a Cargo ","Gustavo Guerrero","En término /Extemporaneo","En término")/GETPIVOTDATA("Tipo de Solicitud",$A$22,"Abogado a Cargo ","Gustavo Guerrero")</f>
        <v>0.66666666666666663</v>
      </c>
      <c r="J28" s="15" t="s">
        <v>20</v>
      </c>
      <c r="K28" s="16">
        <v>1</v>
      </c>
      <c r="L28" s="16">
        <v>1</v>
      </c>
      <c r="M28" s="12">
        <f>+GETPIVOTDATA("Tipo de Solicitud",$A$22,"Abogado a Cargo ","Laura Solano","En término /Extemporaneo","En término")/GETPIVOTDATA("Tipo de Solicitud",$A$22,"Abogado a Cargo ","Laura Solano")</f>
        <v>0.5</v>
      </c>
    </row>
    <row r="29" spans="1:13">
      <c r="A29" s="3" t="s">
        <v>18</v>
      </c>
      <c r="B29">
        <v>2</v>
      </c>
      <c r="D29">
        <v>2</v>
      </c>
      <c r="E29" s="2">
        <f>+GETPIVOTDATA("Tipo de Solicitud",$A$22,"Abogado a Cargo ","Laura Avendaño","En término /Extemporaneo","En término")/GETPIVOTDATA("Tipo de Solicitud",$A$22,"Abogado a Cargo ","Laura Avendaño")</f>
        <v>1</v>
      </c>
      <c r="J29" s="15" t="s">
        <v>11</v>
      </c>
      <c r="K29" s="16">
        <v>10</v>
      </c>
      <c r="L29" s="16">
        <v>11</v>
      </c>
      <c r="M29" s="12">
        <f>+GETPIVOTDATA("Tipo de Solicitud",$A$22,"Abogado a Cargo ","Ana Maria Rojas","En término /Extemporaneo","En término")/GETPIVOTDATA("Tipo de Solicitud",$A$22,"Abogado a Cargo ","Ana Maria Rojas")</f>
        <v>0.47619047619047616</v>
      </c>
    </row>
    <row r="30" spans="1:13">
      <c r="A30" s="3" t="s">
        <v>20</v>
      </c>
      <c r="B30">
        <v>1</v>
      </c>
      <c r="C30">
        <v>1</v>
      </c>
      <c r="D30">
        <v>2</v>
      </c>
      <c r="E30" s="2">
        <f>+GETPIVOTDATA("Tipo de Solicitud",$A$22,"Abogado a Cargo ","Laura Solano","En término /Extemporaneo","En término")/GETPIVOTDATA("Tipo de Solicitud",$A$22,"Abogado a Cargo ","Laura Solano")</f>
        <v>0.5</v>
      </c>
      <c r="J30" s="17" t="s">
        <v>16</v>
      </c>
      <c r="K30" s="18"/>
      <c r="L30" s="18">
        <v>2</v>
      </c>
      <c r="M30" s="12">
        <f>+GETPIVOTDATA("Tipo de Solicitud",$A$22,"Abogado a Cargo ","Felipe Arias","En término /Extemporaneo","En término")/GETPIVOTDATA("Tipo de Solicitud",$A$22,"Abogado a Cargo ","Felipe Arias")</f>
        <v>0</v>
      </c>
    </row>
    <row r="31" spans="1:13">
      <c r="A31" s="3" t="s">
        <v>21</v>
      </c>
      <c r="B31">
        <v>1</v>
      </c>
      <c r="D31">
        <v>1</v>
      </c>
      <c r="E31" s="2">
        <f>+GETPIVOTDATA("Tipo de Solicitud",$A$22,"Abogado a Cargo ","Luisa Rodriguez","En término /Extemporaneo","En término")/GETPIVOTDATA("Tipo de Solicitud",$A$22,"Abogado a Cargo ","Luisa Rodriguez")</f>
        <v>1</v>
      </c>
    </row>
    <row r="32" spans="1:13">
      <c r="A32" s="3" t="s">
        <v>17</v>
      </c>
      <c r="B32">
        <v>4</v>
      </c>
      <c r="D32">
        <v>4</v>
      </c>
      <c r="E32" s="2">
        <f>+GETPIVOTDATA("Tipo de Solicitud",$A$22,"Abogado a Cargo ","Manuel Zamudio","En término /Extemporaneo","En término")/GETPIVOTDATA("Tipo de Solicitud",$A$22,"Abogado a Cargo ","Manuel Zamudio")</f>
        <v>1</v>
      </c>
    </row>
    <row r="33" spans="1:12">
      <c r="A33" s="3" t="s">
        <v>14</v>
      </c>
      <c r="B33">
        <v>5</v>
      </c>
      <c r="C33">
        <v>4</v>
      </c>
      <c r="D33">
        <v>9</v>
      </c>
      <c r="E33" s="2">
        <f>+GETPIVOTDATA("Tipo de Solicitud",$A$22,"Abogado a Cargo ","Nelson Mandón","En término /Extemporaneo","En término")/GETPIVOTDATA("Tipo de Solicitud",$A$22,"Abogado a Cargo ","Nelson Mandón")</f>
        <v>0.55555555555555558</v>
      </c>
    </row>
    <row r="34" spans="1:12">
      <c r="A34" s="3" t="s">
        <v>19</v>
      </c>
      <c r="B34">
        <v>3</v>
      </c>
      <c r="D34">
        <v>3</v>
      </c>
      <c r="E34" s="2">
        <f>+GETPIVOTDATA("Tipo de Solicitud",$A$22,"Abogado a Cargo ","Vanessa Tenorio","En término /Extemporaneo","En término")/GETPIVOTDATA("Tipo de Solicitud",$A$22,"Abogado a Cargo ","Vanessa Tenorio")</f>
        <v>1</v>
      </c>
    </row>
    <row r="35" spans="1:12">
      <c r="A35" s="3" t="s">
        <v>10</v>
      </c>
      <c r="B35">
        <v>43</v>
      </c>
      <c r="C35">
        <v>24</v>
      </c>
      <c r="D35">
        <v>67</v>
      </c>
    </row>
    <row r="40" spans="1:12">
      <c r="A40" s="1" t="s">
        <v>0</v>
      </c>
      <c r="B40" t="s">
        <v>27</v>
      </c>
    </row>
    <row r="41" spans="1:12">
      <c r="A41" s="1" t="s">
        <v>28</v>
      </c>
      <c r="B41" t="s">
        <v>29</v>
      </c>
      <c r="J41" s="74" t="s">
        <v>4</v>
      </c>
      <c r="K41" s="73" t="s">
        <v>30</v>
      </c>
      <c r="L41" s="73"/>
    </row>
    <row r="42" spans="1:12">
      <c r="J42" s="74"/>
      <c r="K42" s="19" t="s">
        <v>31</v>
      </c>
      <c r="L42" s="19" t="s">
        <v>32</v>
      </c>
    </row>
    <row r="43" spans="1:12">
      <c r="A43" s="1" t="s">
        <v>2</v>
      </c>
      <c r="B43" s="1" t="s">
        <v>3</v>
      </c>
      <c r="J43" s="5" t="s">
        <v>11</v>
      </c>
      <c r="K43" s="6"/>
      <c r="L43" s="6">
        <v>1</v>
      </c>
    </row>
    <row r="44" spans="1:12">
      <c r="B44" t="s">
        <v>33</v>
      </c>
      <c r="E44" t="s">
        <v>34</v>
      </c>
      <c r="F44" t="s">
        <v>10</v>
      </c>
      <c r="J44" s="5" t="s">
        <v>13</v>
      </c>
      <c r="K44" s="6">
        <v>1</v>
      </c>
      <c r="L44" s="6">
        <v>3</v>
      </c>
    </row>
    <row r="45" spans="1:12">
      <c r="B45" t="s">
        <v>35</v>
      </c>
      <c r="D45" t="s">
        <v>36</v>
      </c>
      <c r="J45" s="5" t="s">
        <v>12</v>
      </c>
      <c r="K45" s="6">
        <v>1</v>
      </c>
      <c r="L45" s="6">
        <v>2</v>
      </c>
    </row>
    <row r="46" spans="1:12">
      <c r="A46" s="1" t="s">
        <v>8</v>
      </c>
      <c r="B46" s="20" t="s">
        <v>37</v>
      </c>
      <c r="C46" s="20" t="s">
        <v>38</v>
      </c>
      <c r="J46" s="5" t="s">
        <v>16</v>
      </c>
      <c r="K46" s="6">
        <v>1</v>
      </c>
      <c r="L46" s="6">
        <v>1</v>
      </c>
    </row>
    <row r="47" spans="1:12">
      <c r="A47" s="3" t="s">
        <v>11</v>
      </c>
      <c r="C47">
        <v>1</v>
      </c>
      <c r="D47">
        <v>1</v>
      </c>
      <c r="E47">
        <v>1</v>
      </c>
      <c r="F47">
        <v>1</v>
      </c>
      <c r="J47" s="5" t="s">
        <v>15</v>
      </c>
      <c r="K47" s="6"/>
      <c r="L47" s="6">
        <v>1</v>
      </c>
    </row>
    <row r="48" spans="1:12">
      <c r="A48" s="3" t="s">
        <v>13</v>
      </c>
      <c r="B48">
        <v>1</v>
      </c>
      <c r="C48">
        <v>3</v>
      </c>
      <c r="D48">
        <v>4</v>
      </c>
      <c r="E48">
        <v>4</v>
      </c>
      <c r="F48">
        <v>4</v>
      </c>
      <c r="J48" s="5" t="s">
        <v>39</v>
      </c>
      <c r="K48" s="6"/>
      <c r="L48" s="6">
        <v>1</v>
      </c>
    </row>
    <row r="49" spans="1:12">
      <c r="A49" s="3" t="s">
        <v>12</v>
      </c>
      <c r="B49">
        <v>1</v>
      </c>
      <c r="C49">
        <v>2</v>
      </c>
      <c r="D49">
        <v>3</v>
      </c>
      <c r="E49">
        <v>3</v>
      </c>
      <c r="F49">
        <v>3</v>
      </c>
      <c r="J49" s="5" t="s">
        <v>17</v>
      </c>
      <c r="K49" s="6"/>
      <c r="L49" s="6">
        <v>1</v>
      </c>
    </row>
    <row r="50" spans="1:12">
      <c r="A50" s="3" t="s">
        <v>16</v>
      </c>
      <c r="B50">
        <v>1</v>
      </c>
      <c r="C50">
        <v>1</v>
      </c>
      <c r="D50">
        <v>2</v>
      </c>
      <c r="E50">
        <v>2</v>
      </c>
      <c r="F50">
        <v>2</v>
      </c>
      <c r="J50" s="5" t="s">
        <v>14</v>
      </c>
      <c r="K50" s="6"/>
      <c r="L50" s="6">
        <v>2</v>
      </c>
    </row>
    <row r="51" spans="1:12">
      <c r="A51" s="3" t="s">
        <v>15</v>
      </c>
      <c r="C51">
        <v>1</v>
      </c>
      <c r="D51">
        <v>1</v>
      </c>
      <c r="E51">
        <v>1</v>
      </c>
      <c r="F51">
        <v>1</v>
      </c>
      <c r="J51" s="5" t="s">
        <v>19</v>
      </c>
      <c r="K51" s="6">
        <v>2</v>
      </c>
      <c r="L51" s="6">
        <v>3</v>
      </c>
    </row>
    <row r="52" spans="1:12">
      <c r="A52" s="3" t="s">
        <v>39</v>
      </c>
      <c r="C52">
        <v>1</v>
      </c>
      <c r="D52">
        <v>1</v>
      </c>
      <c r="E52">
        <v>1</v>
      </c>
      <c r="F52">
        <v>1</v>
      </c>
      <c r="J52" s="19" t="s">
        <v>10</v>
      </c>
      <c r="K52" s="19">
        <v>5</v>
      </c>
      <c r="L52" s="19">
        <v>15</v>
      </c>
    </row>
    <row r="53" spans="1:12">
      <c r="A53" s="3" t="s">
        <v>17</v>
      </c>
      <c r="C53">
        <v>1</v>
      </c>
      <c r="D53">
        <v>1</v>
      </c>
      <c r="E53">
        <v>1</v>
      </c>
      <c r="F53">
        <v>1</v>
      </c>
    </row>
    <row r="54" spans="1:12">
      <c r="A54" s="3" t="s">
        <v>14</v>
      </c>
      <c r="C54">
        <v>2</v>
      </c>
      <c r="D54">
        <v>2</v>
      </c>
      <c r="E54">
        <v>2</v>
      </c>
      <c r="F54">
        <v>2</v>
      </c>
    </row>
    <row r="55" spans="1:12">
      <c r="A55" s="3" t="s">
        <v>19</v>
      </c>
      <c r="B55">
        <v>2</v>
      </c>
      <c r="C55">
        <v>3</v>
      </c>
      <c r="D55">
        <v>5</v>
      </c>
      <c r="E55">
        <v>5</v>
      </c>
      <c r="F55">
        <v>5</v>
      </c>
    </row>
    <row r="56" spans="1:12">
      <c r="A56" s="3" t="s">
        <v>10</v>
      </c>
      <c r="B56">
        <v>5</v>
      </c>
      <c r="C56">
        <v>15</v>
      </c>
      <c r="D56">
        <v>20</v>
      </c>
      <c r="E56">
        <v>20</v>
      </c>
      <c r="F56">
        <v>20</v>
      </c>
    </row>
  </sheetData>
  <autoFilter ref="J19:M19" xr:uid="{F1FA7212-431E-43FD-A643-107F2E9ADF67}">
    <sortState xmlns:xlrd2="http://schemas.microsoft.com/office/spreadsheetml/2017/richdata2" ref="J20:M30">
      <sortCondition descending="1" ref="M19"/>
    </sortState>
  </autoFilter>
  <mergeCells count="2">
    <mergeCell ref="K41:L41"/>
    <mergeCell ref="J41:J42"/>
  </mergeCells>
  <conditionalFormatting sqref="M20:M30">
    <cfRule type="colorScale" priority="2">
      <colorScale>
        <cfvo type="min"/>
        <cfvo type="percentile" val="50"/>
        <cfvo type="max"/>
        <color rgb="FFF8696B"/>
        <color rgb="FFFFEB84"/>
        <color rgb="FF63BE7B"/>
      </colorScale>
    </cfRule>
  </conditionalFormatting>
  <conditionalFormatting sqref="M44">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C1FF-4403-463D-AD9B-69F36925E610}">
  <dimension ref="A1:I445"/>
  <sheetViews>
    <sheetView showGridLines="0" tabSelected="1" zoomScale="85" zoomScaleNormal="85" workbookViewId="0">
      <pane xSplit="2" ySplit="7" topLeftCell="C8" activePane="bottomRight" state="frozen"/>
      <selection pane="topRight" activeCell="D1" sqref="D1"/>
      <selection pane="bottomLeft" activeCell="A8" sqref="A8"/>
      <selection pane="bottomRight" activeCell="F38" sqref="F38"/>
    </sheetView>
  </sheetViews>
  <sheetFormatPr baseColWidth="10" defaultColWidth="11.453125" defaultRowHeight="35.5" customHeight="1"/>
  <cols>
    <col min="1" max="1" width="2.54296875" style="26" customWidth="1"/>
    <col min="2" max="2" width="11.26953125" style="21" customWidth="1"/>
    <col min="3" max="3" width="12.81640625" style="22" customWidth="1"/>
    <col min="4" max="4" width="12.54296875" style="22" customWidth="1"/>
    <col min="5" max="5" width="16.26953125" style="23" customWidth="1"/>
    <col min="6" max="6" width="18.453125" style="24" customWidth="1"/>
    <col min="7" max="7" width="12.54296875" style="22" customWidth="1"/>
    <col min="8" max="13" width="11.453125" style="22" customWidth="1"/>
    <col min="14" max="16384" width="11.453125" style="22"/>
  </cols>
  <sheetData>
    <row r="1" spans="1:9" s="26" customFormat="1" ht="14.15" customHeight="1">
      <c r="B1" s="25"/>
      <c r="E1" s="27"/>
      <c r="F1" s="27"/>
    </row>
    <row r="2" spans="1:9" s="26" customFormat="1" ht="14.15" customHeight="1">
      <c r="B2" s="28"/>
      <c r="C2" s="29" t="s">
        <v>40</v>
      </c>
      <c r="D2" s="29"/>
      <c r="E2" s="30"/>
      <c r="F2" s="30"/>
      <c r="G2" s="75"/>
      <c r="H2" s="75"/>
    </row>
    <row r="3" spans="1:9" s="26" customFormat="1" ht="14.15" customHeight="1">
      <c r="B3" s="28"/>
      <c r="C3" s="29"/>
      <c r="D3" s="29"/>
      <c r="E3" s="30"/>
      <c r="F3" s="30"/>
      <c r="G3" s="75"/>
      <c r="H3" s="75"/>
    </row>
    <row r="4" spans="1:9" s="26" customFormat="1" ht="14.15" customHeight="1">
      <c r="B4" s="28"/>
      <c r="D4" s="29"/>
      <c r="E4" s="30"/>
      <c r="F4" s="30"/>
      <c r="G4" s="75"/>
      <c r="H4" s="75"/>
    </row>
    <row r="5" spans="1:9" s="26" customFormat="1" ht="14.15" customHeight="1">
      <c r="B5" s="28"/>
      <c r="C5" s="29" t="s">
        <v>107</v>
      </c>
      <c r="D5" s="29"/>
      <c r="E5" s="30"/>
      <c r="F5" s="30"/>
      <c r="G5" s="49"/>
    </row>
    <row r="6" spans="1:9" s="26" customFormat="1" ht="14.15" customHeight="1">
      <c r="B6" s="32"/>
      <c r="C6" s="32"/>
      <c r="D6" s="32"/>
      <c r="E6" s="31"/>
      <c r="F6" s="31"/>
    </row>
    <row r="7" spans="1:9" s="26" customFormat="1" ht="43.5">
      <c r="B7" s="57" t="s">
        <v>41</v>
      </c>
      <c r="C7" s="58" t="s">
        <v>0</v>
      </c>
      <c r="D7" s="58" t="s">
        <v>42</v>
      </c>
      <c r="E7" s="59" t="s">
        <v>43</v>
      </c>
      <c r="F7" s="59" t="s">
        <v>28</v>
      </c>
      <c r="G7" s="60" t="s">
        <v>108</v>
      </c>
    </row>
    <row r="8" spans="1:9" ht="35.5" customHeight="1">
      <c r="A8" s="22"/>
      <c r="B8" s="61" t="s">
        <v>44</v>
      </c>
      <c r="C8" s="62" t="s">
        <v>1</v>
      </c>
      <c r="D8" s="62" t="s">
        <v>9</v>
      </c>
      <c r="E8" s="63">
        <v>45294</v>
      </c>
      <c r="F8" s="64">
        <v>45310</v>
      </c>
      <c r="G8" s="67" t="s">
        <v>109</v>
      </c>
      <c r="H8" s="38"/>
      <c r="I8" s="38"/>
    </row>
    <row r="9" spans="1:9" ht="35.5" customHeight="1">
      <c r="A9" s="22"/>
      <c r="B9" s="65" t="s">
        <v>46</v>
      </c>
      <c r="C9" s="62" t="s">
        <v>1</v>
      </c>
      <c r="D9" s="62" t="s">
        <v>9</v>
      </c>
      <c r="E9" s="63">
        <v>45296</v>
      </c>
      <c r="F9" s="66">
        <v>45313</v>
      </c>
      <c r="G9" s="67" t="s">
        <v>109</v>
      </c>
    </row>
    <row r="10" spans="1:9" ht="35.5" customHeight="1">
      <c r="A10" s="22"/>
      <c r="B10" s="65" t="s">
        <v>47</v>
      </c>
      <c r="C10" s="67" t="s">
        <v>1</v>
      </c>
      <c r="D10" s="67" t="s">
        <v>6</v>
      </c>
      <c r="E10" s="63">
        <v>45293</v>
      </c>
      <c r="F10" s="66">
        <v>45314</v>
      </c>
      <c r="G10" s="67" t="s">
        <v>109</v>
      </c>
    </row>
    <row r="11" spans="1:9" ht="37.5" customHeight="1">
      <c r="A11" s="22"/>
      <c r="B11" s="65" t="s">
        <v>48</v>
      </c>
      <c r="C11" s="67" t="s">
        <v>1</v>
      </c>
      <c r="D11" s="67" t="s">
        <v>9</v>
      </c>
      <c r="E11" s="68">
        <v>45301</v>
      </c>
      <c r="F11" s="24">
        <v>45314</v>
      </c>
      <c r="G11" s="67" t="s">
        <v>109</v>
      </c>
    </row>
    <row r="12" spans="1:9" ht="35.5" customHeight="1">
      <c r="A12" s="22"/>
      <c r="B12" s="65" t="s">
        <v>49</v>
      </c>
      <c r="C12" s="67" t="s">
        <v>1</v>
      </c>
      <c r="D12" s="67" t="s">
        <v>9</v>
      </c>
      <c r="E12" s="68">
        <v>45302</v>
      </c>
      <c r="F12" s="71">
        <v>45324</v>
      </c>
      <c r="G12" s="67" t="s">
        <v>109</v>
      </c>
    </row>
    <row r="13" spans="1:9" ht="35.5" customHeight="1">
      <c r="A13" s="22"/>
      <c r="B13" s="65" t="s">
        <v>50</v>
      </c>
      <c r="C13" s="67" t="s">
        <v>1</v>
      </c>
      <c r="D13" s="67" t="s">
        <v>9</v>
      </c>
      <c r="E13" s="68">
        <v>45306</v>
      </c>
      <c r="F13" s="24">
        <v>45309</v>
      </c>
      <c r="G13" s="67" t="s">
        <v>109</v>
      </c>
    </row>
    <row r="14" spans="1:9" ht="35.5" customHeight="1">
      <c r="A14" s="22"/>
      <c r="B14" s="65" t="s">
        <v>51</v>
      </c>
      <c r="C14" s="67" t="s">
        <v>1</v>
      </c>
      <c r="D14" s="67" t="s">
        <v>9</v>
      </c>
      <c r="E14" s="68">
        <v>45307</v>
      </c>
      <c r="F14" s="66">
        <v>45317</v>
      </c>
      <c r="G14" s="67" t="s">
        <v>109</v>
      </c>
    </row>
    <row r="15" spans="1:9" ht="35.5" customHeight="1">
      <c r="A15" s="22"/>
      <c r="B15" s="65" t="s">
        <v>52</v>
      </c>
      <c r="C15" s="67" t="s">
        <v>1</v>
      </c>
      <c r="D15" s="67" t="s">
        <v>6</v>
      </c>
      <c r="E15" s="68">
        <v>45308</v>
      </c>
      <c r="F15" s="66">
        <v>45327</v>
      </c>
      <c r="G15" s="67" t="s">
        <v>109</v>
      </c>
    </row>
    <row r="16" spans="1:9" ht="35.5" customHeight="1">
      <c r="A16" s="22"/>
      <c r="B16" s="65" t="s">
        <v>53</v>
      </c>
      <c r="C16" s="67" t="s">
        <v>1</v>
      </c>
      <c r="D16" s="67" t="s">
        <v>6</v>
      </c>
      <c r="E16" s="68">
        <v>45310</v>
      </c>
      <c r="F16" s="66">
        <v>45322</v>
      </c>
      <c r="G16" s="67" t="s">
        <v>109</v>
      </c>
    </row>
    <row r="17" spans="1:7" ht="35.5" customHeight="1">
      <c r="A17" s="22"/>
      <c r="B17" s="65" t="s">
        <v>54</v>
      </c>
      <c r="C17" s="67" t="s">
        <v>1</v>
      </c>
      <c r="D17" s="67" t="s">
        <v>9</v>
      </c>
      <c r="E17" s="68">
        <v>45307</v>
      </c>
      <c r="F17" s="66">
        <v>45323</v>
      </c>
      <c r="G17" s="67" t="s">
        <v>109</v>
      </c>
    </row>
    <row r="18" spans="1:7" ht="42" customHeight="1">
      <c r="A18" s="22"/>
      <c r="B18" s="65" t="s">
        <v>55</v>
      </c>
      <c r="C18" s="67" t="s">
        <v>1</v>
      </c>
      <c r="D18" s="67" t="s">
        <v>9</v>
      </c>
      <c r="E18" s="68">
        <v>45314</v>
      </c>
      <c r="F18" s="66">
        <v>45323</v>
      </c>
      <c r="G18" s="67" t="s">
        <v>109</v>
      </c>
    </row>
    <row r="19" spans="1:7" ht="35.5" customHeight="1">
      <c r="A19" s="22"/>
      <c r="B19" s="65" t="s">
        <v>56</v>
      </c>
      <c r="C19" s="67" t="s">
        <v>1</v>
      </c>
      <c r="D19" s="67" t="s">
        <v>6</v>
      </c>
      <c r="E19" s="68">
        <v>45315</v>
      </c>
      <c r="F19" s="66">
        <v>45336</v>
      </c>
      <c r="G19" s="67" t="s">
        <v>109</v>
      </c>
    </row>
    <row r="20" spans="1:7" ht="35.5" customHeight="1">
      <c r="A20" s="22"/>
      <c r="B20" s="65" t="s">
        <v>57</v>
      </c>
      <c r="C20" s="67" t="s">
        <v>1</v>
      </c>
      <c r="D20" s="67" t="s">
        <v>9</v>
      </c>
      <c r="E20" s="68">
        <v>45315</v>
      </c>
      <c r="F20" s="66">
        <v>45330</v>
      </c>
      <c r="G20" s="67" t="s">
        <v>109</v>
      </c>
    </row>
    <row r="21" spans="1:7" ht="35.5" customHeight="1">
      <c r="A21" s="22"/>
      <c r="B21" s="65" t="s">
        <v>58</v>
      </c>
      <c r="C21" s="67" t="s">
        <v>1</v>
      </c>
      <c r="D21" s="67" t="s">
        <v>9</v>
      </c>
      <c r="E21" s="68">
        <v>45316</v>
      </c>
      <c r="F21" s="66">
        <v>45328</v>
      </c>
      <c r="G21" s="67" t="s">
        <v>109</v>
      </c>
    </row>
    <row r="22" spans="1:7" ht="35.5" customHeight="1">
      <c r="A22" s="22"/>
      <c r="B22" s="65" t="s">
        <v>59</v>
      </c>
      <c r="C22" s="67" t="s">
        <v>1</v>
      </c>
      <c r="D22" s="67" t="s">
        <v>9</v>
      </c>
      <c r="E22" s="68">
        <v>45320</v>
      </c>
      <c r="F22" s="69">
        <v>45335</v>
      </c>
      <c r="G22" s="67" t="s">
        <v>109</v>
      </c>
    </row>
    <row r="23" spans="1:7" ht="35.5" customHeight="1">
      <c r="A23" s="22"/>
      <c r="B23" s="65" t="s">
        <v>60</v>
      </c>
      <c r="C23" s="67" t="s">
        <v>1</v>
      </c>
      <c r="D23" s="67" t="s">
        <v>9</v>
      </c>
      <c r="E23" s="68">
        <v>45323</v>
      </c>
      <c r="F23" s="66">
        <v>45336</v>
      </c>
      <c r="G23" s="67" t="s">
        <v>109</v>
      </c>
    </row>
    <row r="24" spans="1:7" ht="35.5" customHeight="1">
      <c r="A24" s="22"/>
      <c r="B24" s="65" t="s">
        <v>61</v>
      </c>
      <c r="C24" s="67" t="s">
        <v>1</v>
      </c>
      <c r="D24" s="67" t="s">
        <v>9</v>
      </c>
      <c r="E24" s="68">
        <v>45327</v>
      </c>
      <c r="F24" s="66">
        <v>45337</v>
      </c>
      <c r="G24" s="67" t="s">
        <v>109</v>
      </c>
    </row>
    <row r="25" spans="1:7" ht="35.5" customHeight="1">
      <c r="A25" s="22"/>
      <c r="B25" s="65" t="s">
        <v>62</v>
      </c>
      <c r="C25" s="67" t="s">
        <v>1</v>
      </c>
      <c r="D25" s="67" t="s">
        <v>9</v>
      </c>
      <c r="E25" s="68">
        <v>45329</v>
      </c>
      <c r="F25" s="66">
        <v>45342</v>
      </c>
      <c r="G25" s="67" t="s">
        <v>109</v>
      </c>
    </row>
    <row r="26" spans="1:7" ht="35.5" customHeight="1">
      <c r="A26" s="22"/>
      <c r="B26" s="65" t="s">
        <v>63</v>
      </c>
      <c r="C26" s="67" t="s">
        <v>1</v>
      </c>
      <c r="D26" s="67" t="s">
        <v>9</v>
      </c>
      <c r="E26" s="68">
        <v>45334</v>
      </c>
      <c r="F26" s="66">
        <v>45350</v>
      </c>
      <c r="G26" s="67" t="s">
        <v>109</v>
      </c>
    </row>
    <row r="27" spans="1:7" ht="35.5" customHeight="1">
      <c r="A27" s="22"/>
      <c r="B27" s="65" t="s">
        <v>64</v>
      </c>
      <c r="C27" s="67" t="s">
        <v>1</v>
      </c>
      <c r="D27" s="67" t="s">
        <v>9</v>
      </c>
      <c r="E27" s="68">
        <v>45334</v>
      </c>
      <c r="F27" s="66">
        <v>45350</v>
      </c>
      <c r="G27" s="67" t="s">
        <v>109</v>
      </c>
    </row>
    <row r="28" spans="1:7" ht="35.5" customHeight="1">
      <c r="A28" s="22"/>
      <c r="B28" s="65" t="s">
        <v>65</v>
      </c>
      <c r="C28" s="67" t="s">
        <v>1</v>
      </c>
      <c r="D28" s="67" t="s">
        <v>9</v>
      </c>
      <c r="E28" s="68">
        <v>45334</v>
      </c>
      <c r="F28" s="66">
        <v>45341</v>
      </c>
      <c r="G28" s="67" t="s">
        <v>109</v>
      </c>
    </row>
    <row r="29" spans="1:7" ht="35.5" customHeight="1">
      <c r="A29" s="22"/>
      <c r="B29" s="65" t="s">
        <v>66</v>
      </c>
      <c r="C29" s="67" t="s">
        <v>1</v>
      </c>
      <c r="D29" s="67" t="s">
        <v>9</v>
      </c>
      <c r="E29" s="68">
        <v>45335</v>
      </c>
      <c r="F29" s="66">
        <v>45343</v>
      </c>
      <c r="G29" s="67" t="s">
        <v>109</v>
      </c>
    </row>
    <row r="30" spans="1:7" ht="35.5" customHeight="1">
      <c r="A30" s="22"/>
      <c r="B30" s="65" t="s">
        <v>67</v>
      </c>
      <c r="C30" s="67" t="s">
        <v>1</v>
      </c>
      <c r="D30" s="67" t="s">
        <v>9</v>
      </c>
      <c r="E30" s="68">
        <v>45335</v>
      </c>
      <c r="F30" s="66">
        <v>45345</v>
      </c>
      <c r="G30" s="67" t="s">
        <v>109</v>
      </c>
    </row>
    <row r="31" spans="1:7" ht="35.5" customHeight="1">
      <c r="A31" s="22"/>
      <c r="B31" s="65" t="s">
        <v>68</v>
      </c>
      <c r="C31" s="67" t="s">
        <v>1</v>
      </c>
      <c r="D31" s="67" t="s">
        <v>9</v>
      </c>
      <c r="E31" s="68">
        <v>45335</v>
      </c>
      <c r="F31" s="66">
        <v>45341</v>
      </c>
      <c r="G31" s="67" t="s">
        <v>109</v>
      </c>
    </row>
    <row r="32" spans="1:7" ht="35.5" customHeight="1">
      <c r="A32" s="22"/>
      <c r="B32" s="65" t="s">
        <v>69</v>
      </c>
      <c r="C32" s="67" t="s">
        <v>1</v>
      </c>
      <c r="D32" s="67" t="s">
        <v>9</v>
      </c>
      <c r="E32" s="68">
        <v>45336</v>
      </c>
      <c r="F32" s="66">
        <v>45343</v>
      </c>
      <c r="G32" s="67" t="s">
        <v>109</v>
      </c>
    </row>
    <row r="33" spans="1:7" ht="35.5" customHeight="1">
      <c r="A33" s="22"/>
      <c r="B33" s="65" t="s">
        <v>70</v>
      </c>
      <c r="C33" s="67" t="s">
        <v>1</v>
      </c>
      <c r="D33" s="67" t="s">
        <v>9</v>
      </c>
      <c r="E33" s="68">
        <v>45337</v>
      </c>
      <c r="F33" s="66">
        <v>45348</v>
      </c>
      <c r="G33" s="67" t="s">
        <v>109</v>
      </c>
    </row>
    <row r="34" spans="1:7" ht="35.5" customHeight="1">
      <c r="A34" s="22"/>
      <c r="B34" s="65" t="s">
        <v>71</v>
      </c>
      <c r="C34" s="67" t="s">
        <v>1</v>
      </c>
      <c r="D34" s="67" t="s">
        <v>9</v>
      </c>
      <c r="E34" s="68">
        <v>45338</v>
      </c>
      <c r="F34" s="66">
        <v>45378</v>
      </c>
      <c r="G34" s="67" t="s">
        <v>109</v>
      </c>
    </row>
    <row r="35" spans="1:7" ht="35.5" customHeight="1">
      <c r="A35" s="22"/>
      <c r="B35" s="65" t="s">
        <v>72</v>
      </c>
      <c r="C35" s="67" t="s">
        <v>1</v>
      </c>
      <c r="D35" s="67" t="s">
        <v>9</v>
      </c>
      <c r="E35" s="68">
        <v>45338</v>
      </c>
      <c r="F35" s="66">
        <v>45351</v>
      </c>
      <c r="G35" s="67" t="s">
        <v>109</v>
      </c>
    </row>
    <row r="36" spans="1:7" ht="35.5" customHeight="1">
      <c r="A36" s="22"/>
      <c r="B36" s="65" t="s">
        <v>73</v>
      </c>
      <c r="C36" s="67" t="s">
        <v>1</v>
      </c>
      <c r="D36" s="67" t="s">
        <v>9</v>
      </c>
      <c r="E36" s="68">
        <v>45339</v>
      </c>
      <c r="F36" s="66">
        <v>45349</v>
      </c>
      <c r="G36" s="67" t="s">
        <v>109</v>
      </c>
    </row>
    <row r="37" spans="1:7" ht="35.5" customHeight="1">
      <c r="A37" s="22"/>
      <c r="B37" s="65" t="s">
        <v>74</v>
      </c>
      <c r="C37" s="67" t="s">
        <v>1</v>
      </c>
      <c r="D37" s="67" t="s">
        <v>6</v>
      </c>
      <c r="E37" s="68">
        <v>45338</v>
      </c>
      <c r="F37" s="66">
        <v>45355</v>
      </c>
      <c r="G37" s="67" t="s">
        <v>109</v>
      </c>
    </row>
    <row r="38" spans="1:7" ht="35.5" customHeight="1">
      <c r="A38" s="22"/>
      <c r="B38" s="65" t="s">
        <v>75</v>
      </c>
      <c r="C38" s="67" t="s">
        <v>1</v>
      </c>
      <c r="D38" s="67" t="s">
        <v>9</v>
      </c>
      <c r="E38" s="68">
        <v>45344</v>
      </c>
      <c r="F38" s="71">
        <v>45358</v>
      </c>
      <c r="G38" s="67" t="s">
        <v>109</v>
      </c>
    </row>
    <row r="39" spans="1:7" ht="35.5" customHeight="1">
      <c r="A39" s="22"/>
      <c r="B39" s="65" t="s">
        <v>76</v>
      </c>
      <c r="C39" s="67" t="s">
        <v>1</v>
      </c>
      <c r="D39" s="67" t="s">
        <v>6</v>
      </c>
      <c r="E39" s="68">
        <v>45348</v>
      </c>
      <c r="F39" s="66">
        <v>45358</v>
      </c>
      <c r="G39" s="67" t="s">
        <v>109</v>
      </c>
    </row>
    <row r="40" spans="1:7" ht="35.5" customHeight="1">
      <c r="A40" s="22"/>
      <c r="B40" s="65" t="s">
        <v>77</v>
      </c>
      <c r="C40" s="67" t="s">
        <v>1</v>
      </c>
      <c r="D40" s="67" t="s">
        <v>9</v>
      </c>
      <c r="E40" s="68">
        <v>45349</v>
      </c>
      <c r="F40" s="66">
        <v>45359</v>
      </c>
      <c r="G40" s="67" t="s">
        <v>109</v>
      </c>
    </row>
    <row r="41" spans="1:7" ht="35.5" customHeight="1">
      <c r="A41" s="22"/>
      <c r="B41" s="65" t="s">
        <v>78</v>
      </c>
      <c r="C41" s="67" t="s">
        <v>1</v>
      </c>
      <c r="D41" s="67" t="s">
        <v>6</v>
      </c>
      <c r="E41" s="68">
        <v>45348</v>
      </c>
      <c r="F41" s="66">
        <v>45370</v>
      </c>
      <c r="G41" s="67" t="s">
        <v>109</v>
      </c>
    </row>
    <row r="42" spans="1:7" ht="35.5" customHeight="1">
      <c r="A42" s="22"/>
      <c r="B42" s="65" t="s">
        <v>79</v>
      </c>
      <c r="C42" s="67" t="s">
        <v>1</v>
      </c>
      <c r="D42" s="67" t="s">
        <v>9</v>
      </c>
      <c r="E42" s="68">
        <v>45349</v>
      </c>
      <c r="F42" s="66">
        <v>45363</v>
      </c>
      <c r="G42" s="67" t="s">
        <v>109</v>
      </c>
    </row>
    <row r="43" spans="1:7" ht="35.5" customHeight="1">
      <c r="A43" s="22"/>
      <c r="B43" s="65" t="s">
        <v>80</v>
      </c>
      <c r="C43" s="67" t="s">
        <v>1</v>
      </c>
      <c r="D43" s="67" t="s">
        <v>9</v>
      </c>
      <c r="E43" s="68">
        <v>45350</v>
      </c>
      <c r="F43" s="24">
        <v>45365</v>
      </c>
      <c r="G43" s="67" t="s">
        <v>109</v>
      </c>
    </row>
    <row r="44" spans="1:7" ht="35.5" customHeight="1">
      <c r="A44" s="22"/>
      <c r="B44" s="65" t="s">
        <v>81</v>
      </c>
      <c r="C44" s="67" t="s">
        <v>1</v>
      </c>
      <c r="D44" s="67" t="s">
        <v>9</v>
      </c>
      <c r="E44" s="68">
        <v>45350</v>
      </c>
      <c r="F44" s="71">
        <v>45363</v>
      </c>
      <c r="G44" s="67" t="s">
        <v>109</v>
      </c>
    </row>
    <row r="45" spans="1:7" ht="35.5" customHeight="1">
      <c r="A45" s="22"/>
      <c r="B45" s="65" t="s">
        <v>82</v>
      </c>
      <c r="C45" s="67" t="s">
        <v>1</v>
      </c>
      <c r="D45" s="67" t="s">
        <v>9</v>
      </c>
      <c r="E45" s="68">
        <v>45351</v>
      </c>
      <c r="F45" s="66"/>
      <c r="G45" s="67" t="s">
        <v>110</v>
      </c>
    </row>
    <row r="46" spans="1:7" ht="35.5" customHeight="1">
      <c r="A46" s="22"/>
      <c r="B46" s="65" t="s">
        <v>83</v>
      </c>
      <c r="C46" s="67" t="s">
        <v>1</v>
      </c>
      <c r="D46" s="67" t="s">
        <v>9</v>
      </c>
      <c r="E46" s="68">
        <v>45352</v>
      </c>
      <c r="F46" s="66">
        <v>45369</v>
      </c>
      <c r="G46" s="67" t="s">
        <v>109</v>
      </c>
    </row>
    <row r="47" spans="1:7" ht="35.5" customHeight="1">
      <c r="A47" s="22"/>
      <c r="B47" s="65" t="s">
        <v>84</v>
      </c>
      <c r="C47" s="67" t="s">
        <v>1</v>
      </c>
      <c r="D47" s="67" t="s">
        <v>9</v>
      </c>
      <c r="E47" s="68">
        <v>45356</v>
      </c>
      <c r="F47" s="66">
        <v>45370</v>
      </c>
      <c r="G47" s="67" t="s">
        <v>109</v>
      </c>
    </row>
    <row r="48" spans="1:7" ht="35.5" customHeight="1">
      <c r="A48" s="22"/>
      <c r="B48" s="65" t="s">
        <v>85</v>
      </c>
      <c r="C48" s="67" t="s">
        <v>1</v>
      </c>
      <c r="D48" s="67" t="s">
        <v>86</v>
      </c>
      <c r="E48" s="68">
        <v>45357</v>
      </c>
      <c r="F48" s="66">
        <v>45369</v>
      </c>
      <c r="G48" s="67" t="s">
        <v>109</v>
      </c>
    </row>
    <row r="49" spans="1:7" ht="35.5" customHeight="1">
      <c r="A49" s="22"/>
      <c r="B49" s="65" t="s">
        <v>87</v>
      </c>
      <c r="C49" s="67" t="s">
        <v>1</v>
      </c>
      <c r="D49" s="67" t="s">
        <v>86</v>
      </c>
      <c r="E49" s="68">
        <v>45357</v>
      </c>
      <c r="F49" s="66"/>
      <c r="G49" s="67" t="s">
        <v>110</v>
      </c>
    </row>
    <row r="50" spans="1:7" ht="35.5" customHeight="1">
      <c r="A50" s="22"/>
      <c r="B50" s="65" t="s">
        <v>88</v>
      </c>
      <c r="C50" s="67" t="s">
        <v>1</v>
      </c>
      <c r="D50" s="67" t="s">
        <v>9</v>
      </c>
      <c r="E50" s="68">
        <v>45362</v>
      </c>
      <c r="F50" s="66">
        <v>45373</v>
      </c>
      <c r="G50" s="67" t="s">
        <v>109</v>
      </c>
    </row>
    <row r="51" spans="1:7" ht="35.5" customHeight="1">
      <c r="A51" s="22"/>
      <c r="B51" s="65" t="s">
        <v>89</v>
      </c>
      <c r="C51" s="67" t="s">
        <v>1</v>
      </c>
      <c r="D51" s="67" t="s">
        <v>9</v>
      </c>
      <c r="E51" s="68">
        <v>45359</v>
      </c>
      <c r="F51" s="66">
        <v>45384</v>
      </c>
      <c r="G51" s="67" t="s">
        <v>109</v>
      </c>
    </row>
    <row r="52" spans="1:7" ht="35.5" customHeight="1">
      <c r="A52" s="22"/>
      <c r="B52" s="65" t="s">
        <v>90</v>
      </c>
      <c r="C52" s="67" t="s">
        <v>1</v>
      </c>
      <c r="D52" s="67" t="s">
        <v>86</v>
      </c>
      <c r="E52" s="68">
        <v>45359</v>
      </c>
      <c r="F52" s="66">
        <v>45378</v>
      </c>
      <c r="G52" s="67" t="s">
        <v>109</v>
      </c>
    </row>
    <row r="53" spans="1:7" ht="35.5" customHeight="1">
      <c r="A53" s="22"/>
      <c r="B53" s="65" t="s">
        <v>91</v>
      </c>
      <c r="C53" s="67" t="s">
        <v>1</v>
      </c>
      <c r="D53" s="67" t="s">
        <v>92</v>
      </c>
      <c r="E53" s="68">
        <v>45359</v>
      </c>
      <c r="F53" s="66">
        <v>45373</v>
      </c>
      <c r="G53" s="67" t="s">
        <v>109</v>
      </c>
    </row>
    <row r="54" spans="1:7" ht="35.5" customHeight="1">
      <c r="A54" s="22"/>
      <c r="B54" s="65" t="s">
        <v>93</v>
      </c>
      <c r="C54" s="67" t="s">
        <v>1</v>
      </c>
      <c r="D54" s="67" t="s">
        <v>9</v>
      </c>
      <c r="E54" s="68">
        <v>45359</v>
      </c>
      <c r="F54" s="66">
        <v>45373</v>
      </c>
      <c r="G54" s="67" t="s">
        <v>109</v>
      </c>
    </row>
    <row r="55" spans="1:7" ht="35.5" customHeight="1">
      <c r="A55" s="22"/>
      <c r="B55" s="65" t="s">
        <v>94</v>
      </c>
      <c r="C55" s="67" t="s">
        <v>1</v>
      </c>
      <c r="D55" s="67" t="s">
        <v>9</v>
      </c>
      <c r="E55" s="68">
        <v>45359</v>
      </c>
      <c r="F55" s="66">
        <v>45378</v>
      </c>
      <c r="G55" s="67" t="s">
        <v>109</v>
      </c>
    </row>
    <row r="56" spans="1:7" ht="35.5" customHeight="1">
      <c r="A56" s="22"/>
      <c r="B56" s="65" t="s">
        <v>95</v>
      </c>
      <c r="C56" s="67" t="s">
        <v>1</v>
      </c>
      <c r="D56" s="67" t="s">
        <v>96</v>
      </c>
      <c r="E56" s="68">
        <v>45363</v>
      </c>
      <c r="F56" s="66" t="s">
        <v>45</v>
      </c>
      <c r="G56" s="66" t="s">
        <v>45</v>
      </c>
    </row>
    <row r="57" spans="1:7" ht="35.5" customHeight="1">
      <c r="A57" s="22"/>
      <c r="B57" s="65" t="s">
        <v>97</v>
      </c>
      <c r="C57" s="67" t="s">
        <v>1</v>
      </c>
      <c r="D57" s="67" t="s">
        <v>6</v>
      </c>
      <c r="E57" s="68">
        <v>45363</v>
      </c>
      <c r="F57" s="66">
        <v>45373</v>
      </c>
      <c r="G57" s="67" t="s">
        <v>109</v>
      </c>
    </row>
    <row r="58" spans="1:7" ht="35.5" customHeight="1">
      <c r="A58" s="22"/>
      <c r="B58" s="65" t="s">
        <v>98</v>
      </c>
      <c r="C58" s="67" t="s">
        <v>1</v>
      </c>
      <c r="D58" s="67" t="s">
        <v>9</v>
      </c>
      <c r="E58" s="68">
        <v>45365</v>
      </c>
      <c r="F58" s="66">
        <v>45384</v>
      </c>
      <c r="G58" s="67" t="s">
        <v>109</v>
      </c>
    </row>
    <row r="59" spans="1:7" ht="44.25" customHeight="1">
      <c r="A59" s="22"/>
      <c r="B59" s="65" t="s">
        <v>99</v>
      </c>
      <c r="C59" s="67" t="s">
        <v>1</v>
      </c>
      <c r="D59" s="67" t="s">
        <v>9</v>
      </c>
      <c r="E59" s="68">
        <v>45359</v>
      </c>
      <c r="F59" s="66">
        <v>45373</v>
      </c>
      <c r="G59" s="67" t="s">
        <v>109</v>
      </c>
    </row>
    <row r="60" spans="1:7" ht="35.5" customHeight="1">
      <c r="A60" s="22"/>
      <c r="B60" s="65" t="s">
        <v>100</v>
      </c>
      <c r="C60" s="67" t="s">
        <v>1</v>
      </c>
      <c r="D60" s="67" t="s">
        <v>9</v>
      </c>
      <c r="E60" s="68">
        <v>45365</v>
      </c>
      <c r="F60" s="66">
        <v>45384</v>
      </c>
      <c r="G60" s="67" t="s">
        <v>109</v>
      </c>
    </row>
    <row r="61" spans="1:7" ht="35.5" customHeight="1">
      <c r="A61" s="22"/>
      <c r="B61" s="65" t="s">
        <v>101</v>
      </c>
      <c r="C61" s="67" t="s">
        <v>1</v>
      </c>
      <c r="D61" s="67" t="s">
        <v>9</v>
      </c>
      <c r="E61" s="68">
        <v>45369</v>
      </c>
      <c r="F61" s="66"/>
      <c r="G61" s="67" t="s">
        <v>110</v>
      </c>
    </row>
    <row r="62" spans="1:7" ht="35.5" customHeight="1">
      <c r="A62" s="22"/>
      <c r="B62" s="65" t="s">
        <v>102</v>
      </c>
      <c r="C62" s="67" t="s">
        <v>1</v>
      </c>
      <c r="D62" s="67" t="s">
        <v>9</v>
      </c>
      <c r="E62" s="68">
        <v>45355</v>
      </c>
      <c r="F62" s="66">
        <v>45378</v>
      </c>
      <c r="G62" s="67" t="s">
        <v>109</v>
      </c>
    </row>
    <row r="63" spans="1:7" ht="35.5" customHeight="1">
      <c r="A63" s="22"/>
      <c r="B63" s="65" t="s">
        <v>103</v>
      </c>
      <c r="C63" s="67" t="s">
        <v>1</v>
      </c>
      <c r="D63" s="67" t="s">
        <v>9</v>
      </c>
      <c r="E63" s="68">
        <v>45370</v>
      </c>
      <c r="F63" s="66">
        <v>45378</v>
      </c>
      <c r="G63" s="67" t="s">
        <v>109</v>
      </c>
    </row>
    <row r="64" spans="1:7" ht="35.5" customHeight="1">
      <c r="A64" s="22"/>
      <c r="B64" s="65" t="s">
        <v>104</v>
      </c>
      <c r="C64" s="67" t="s">
        <v>1</v>
      </c>
      <c r="D64" s="67" t="s">
        <v>9</v>
      </c>
      <c r="E64" s="68">
        <v>45370</v>
      </c>
      <c r="F64" s="66"/>
      <c r="G64" s="67" t="s">
        <v>110</v>
      </c>
    </row>
    <row r="65" spans="1:7" ht="35.5" customHeight="1">
      <c r="A65" s="22"/>
      <c r="B65" s="65" t="s">
        <v>105</v>
      </c>
      <c r="C65" s="67" t="s">
        <v>1</v>
      </c>
      <c r="D65" s="67" t="s">
        <v>6</v>
      </c>
      <c r="E65" s="68">
        <v>45373</v>
      </c>
      <c r="F65" s="66"/>
      <c r="G65" s="67" t="s">
        <v>110</v>
      </c>
    </row>
    <row r="66" spans="1:7" ht="35.5" customHeight="1">
      <c r="A66" s="22"/>
      <c r="B66" s="65" t="s">
        <v>106</v>
      </c>
      <c r="C66" s="67" t="s">
        <v>1</v>
      </c>
      <c r="D66" s="67" t="s">
        <v>9</v>
      </c>
      <c r="E66" s="68">
        <v>45351</v>
      </c>
      <c r="F66" s="66"/>
      <c r="G66" s="67" t="s">
        <v>110</v>
      </c>
    </row>
    <row r="67" spans="1:7" ht="35.5" customHeight="1">
      <c r="A67" s="22"/>
    </row>
    <row r="68" spans="1:7" ht="35.5" customHeight="1">
      <c r="A68" s="22"/>
    </row>
    <row r="69" spans="1:7" ht="35.5" customHeight="1">
      <c r="A69" s="22"/>
    </row>
    <row r="70" spans="1:7" ht="35.5" customHeight="1">
      <c r="A70" s="22"/>
    </row>
    <row r="71" spans="1:7" ht="35.5" customHeight="1">
      <c r="A71" s="22"/>
    </row>
    <row r="72" spans="1:7" ht="35.5" customHeight="1">
      <c r="A72" s="22"/>
    </row>
    <row r="73" spans="1:7" ht="35.5" customHeight="1">
      <c r="A73" s="22"/>
    </row>
    <row r="74" spans="1:7" ht="35.5" customHeight="1">
      <c r="A74" s="22"/>
    </row>
    <row r="75" spans="1:7" ht="35.5" customHeight="1">
      <c r="A75" s="22"/>
    </row>
    <row r="76" spans="1:7" ht="35.5" customHeight="1">
      <c r="A76" s="22"/>
    </row>
    <row r="77" spans="1:7" ht="35.5" customHeight="1">
      <c r="A77" s="22"/>
    </row>
    <row r="78" spans="1:7" ht="35.5" customHeight="1">
      <c r="A78" s="22"/>
    </row>
    <row r="79" spans="1:7" ht="35.5" customHeight="1">
      <c r="A79" s="22"/>
    </row>
    <row r="80" spans="1:7" ht="35.5" customHeight="1">
      <c r="A80" s="22"/>
    </row>
    <row r="81" spans="1:1" ht="35.5" customHeight="1">
      <c r="A81" s="22"/>
    </row>
    <row r="82" spans="1:1" ht="35.5" customHeight="1">
      <c r="A82" s="22"/>
    </row>
    <row r="83" spans="1:1" ht="35.5" customHeight="1">
      <c r="A83" s="22"/>
    </row>
    <row r="84" spans="1:1" ht="35.5" customHeight="1">
      <c r="A84" s="22"/>
    </row>
    <row r="85" spans="1:1" ht="35.5" customHeight="1">
      <c r="A85" s="22"/>
    </row>
    <row r="86" spans="1:1" ht="35.5" customHeight="1">
      <c r="A86" s="22"/>
    </row>
    <row r="87" spans="1:1" ht="35.5" customHeight="1">
      <c r="A87" s="22"/>
    </row>
    <row r="88" spans="1:1" ht="35.5" customHeight="1">
      <c r="A88" s="22"/>
    </row>
    <row r="89" spans="1:1" ht="35.5" customHeight="1">
      <c r="A89" s="22"/>
    </row>
    <row r="90" spans="1:1" ht="35.5" customHeight="1">
      <c r="A90" s="22"/>
    </row>
    <row r="91" spans="1:1" ht="35.5" customHeight="1">
      <c r="A91" s="22"/>
    </row>
    <row r="92" spans="1:1" ht="35.5" customHeight="1">
      <c r="A92" s="22"/>
    </row>
    <row r="93" spans="1:1" ht="35.5" customHeight="1">
      <c r="A93" s="22"/>
    </row>
    <row r="94" spans="1:1" ht="35.5" customHeight="1">
      <c r="A94" s="22"/>
    </row>
    <row r="95" spans="1:1" ht="35.5" customHeight="1">
      <c r="A95" s="22"/>
    </row>
    <row r="96" spans="1:1" ht="35.5" customHeight="1">
      <c r="A96" s="22"/>
    </row>
    <row r="97" spans="1:1" ht="35.5" customHeight="1">
      <c r="A97" s="22"/>
    </row>
    <row r="98" spans="1:1" ht="35.5" customHeight="1">
      <c r="A98" s="22"/>
    </row>
    <row r="99" spans="1:1" ht="35.5" customHeight="1">
      <c r="A99" s="22"/>
    </row>
    <row r="100" spans="1:1" ht="35.5" customHeight="1">
      <c r="A100" s="22"/>
    </row>
    <row r="101" spans="1:1" ht="35.5" customHeight="1">
      <c r="A101" s="22"/>
    </row>
    <row r="102" spans="1:1" ht="35.5" customHeight="1">
      <c r="A102" s="22"/>
    </row>
    <row r="103" spans="1:1" ht="35.5" customHeight="1">
      <c r="A103" s="22"/>
    </row>
    <row r="104" spans="1:1" ht="35.5" customHeight="1">
      <c r="A104" s="22"/>
    </row>
    <row r="105" spans="1:1" ht="35.5" customHeight="1">
      <c r="A105" s="22"/>
    </row>
    <row r="106" spans="1:1" ht="35.5" customHeight="1">
      <c r="A106" s="22"/>
    </row>
    <row r="107" spans="1:1" ht="35.5" customHeight="1">
      <c r="A107" s="22"/>
    </row>
    <row r="108" spans="1:1" ht="35.5" customHeight="1">
      <c r="A108" s="22"/>
    </row>
    <row r="109" spans="1:1" ht="35.5" customHeight="1">
      <c r="A109" s="22"/>
    </row>
    <row r="110" spans="1:1" ht="35.5" customHeight="1">
      <c r="A110" s="22"/>
    </row>
    <row r="111" spans="1:1" ht="35.5" customHeight="1">
      <c r="A111" s="22"/>
    </row>
    <row r="112" spans="1:1" ht="35.5" customHeight="1">
      <c r="A112" s="22"/>
    </row>
    <row r="113" spans="1:7" ht="35.5" customHeight="1">
      <c r="A113" s="22"/>
    </row>
    <row r="114" spans="1:7" ht="35.5" customHeight="1">
      <c r="A114" s="22"/>
    </row>
    <row r="115" spans="1:7" ht="35.5" customHeight="1">
      <c r="A115" s="22"/>
      <c r="B115" s="33"/>
      <c r="C115" s="34"/>
      <c r="D115" s="34"/>
      <c r="E115" s="35"/>
      <c r="F115" s="36"/>
      <c r="G115" s="34"/>
    </row>
    <row r="116" spans="1:7" s="26" customFormat="1" ht="35.5" customHeight="1">
      <c r="A116" s="22"/>
      <c r="B116" s="21"/>
      <c r="C116" s="22"/>
      <c r="D116" s="22"/>
      <c r="E116" s="23"/>
      <c r="F116" s="24"/>
    </row>
    <row r="117" spans="1:7" ht="35.5" customHeight="1">
      <c r="A117" s="22"/>
      <c r="B117" s="37"/>
      <c r="C117" s="38"/>
      <c r="D117" s="38"/>
      <c r="E117" s="39"/>
      <c r="F117" s="40"/>
      <c r="G117" s="38"/>
    </row>
    <row r="118" spans="1:7" ht="35.5" customHeight="1">
      <c r="A118" s="22"/>
    </row>
    <row r="119" spans="1:7" ht="35.5" customHeight="1">
      <c r="A119" s="22"/>
    </row>
    <row r="120" spans="1:7" ht="35.5" customHeight="1">
      <c r="A120" s="22"/>
    </row>
    <row r="121" spans="1:7" ht="35.5" customHeight="1">
      <c r="A121" s="22"/>
    </row>
    <row r="122" spans="1:7" ht="35.5" customHeight="1">
      <c r="A122" s="22"/>
    </row>
    <row r="123" spans="1:7" ht="35.5" customHeight="1">
      <c r="A123" s="22"/>
    </row>
    <row r="124" spans="1:7" ht="35.5" customHeight="1">
      <c r="A124" s="22"/>
    </row>
    <row r="125" spans="1:7" ht="35.5" customHeight="1">
      <c r="A125" s="22"/>
    </row>
    <row r="126" spans="1:7" ht="35.5" customHeight="1">
      <c r="A126" s="22"/>
    </row>
    <row r="127" spans="1:7" ht="35.5" customHeight="1">
      <c r="A127" s="22"/>
    </row>
    <row r="128" spans="1:7" ht="35.5" customHeight="1">
      <c r="A128" s="22"/>
    </row>
    <row r="129" spans="1:9" ht="35.5" customHeight="1">
      <c r="A129" s="22"/>
    </row>
    <row r="130" spans="1:9" ht="35.5" customHeight="1">
      <c r="A130" s="22"/>
      <c r="B130" s="33"/>
      <c r="C130" s="34"/>
      <c r="D130" s="34"/>
      <c r="E130" s="35"/>
      <c r="F130" s="36"/>
      <c r="G130" s="34"/>
      <c r="H130" s="34"/>
      <c r="I130" s="34"/>
    </row>
    <row r="131" spans="1:9" s="26" customFormat="1" ht="35.5" customHeight="1">
      <c r="A131" s="22"/>
      <c r="B131" s="21"/>
      <c r="C131" s="22"/>
      <c r="D131" s="22"/>
      <c r="E131" s="23"/>
      <c r="F131" s="24"/>
    </row>
    <row r="132" spans="1:9" s="26" customFormat="1" ht="35.5" customHeight="1">
      <c r="A132" s="22"/>
      <c r="B132" s="21"/>
      <c r="C132" s="22"/>
      <c r="D132" s="22"/>
      <c r="E132" s="23"/>
      <c r="F132" s="24"/>
    </row>
    <row r="133" spans="1:9" ht="35.5" customHeight="1">
      <c r="A133" s="22"/>
      <c r="B133" s="37"/>
      <c r="C133" s="38"/>
      <c r="D133" s="38"/>
      <c r="E133" s="39"/>
      <c r="F133" s="40"/>
      <c r="G133" s="38"/>
      <c r="H133" s="38"/>
      <c r="I133" s="38"/>
    </row>
    <row r="134" spans="1:9" ht="35.5" customHeight="1">
      <c r="A134" s="22"/>
      <c r="B134" s="33"/>
      <c r="C134" s="34"/>
      <c r="D134" s="34"/>
      <c r="E134" s="35"/>
      <c r="F134" s="36"/>
      <c r="G134" s="34"/>
      <c r="H134" s="34"/>
      <c r="I134" s="34"/>
    </row>
    <row r="135" spans="1:9" s="26" customFormat="1" ht="35.5" customHeight="1">
      <c r="A135" s="22"/>
      <c r="B135" s="21"/>
      <c r="C135" s="22"/>
      <c r="D135" s="22"/>
      <c r="E135" s="23"/>
      <c r="F135" s="24"/>
    </row>
    <row r="136" spans="1:9" ht="35.5" customHeight="1">
      <c r="A136" s="22"/>
      <c r="B136" s="37"/>
      <c r="C136" s="38"/>
      <c r="D136" s="38"/>
      <c r="E136" s="39"/>
      <c r="G136" s="38"/>
      <c r="H136" s="38"/>
      <c r="I136" s="38"/>
    </row>
    <row r="137" spans="1:9" ht="35.5" customHeight="1">
      <c r="A137" s="22"/>
      <c r="G137" s="45"/>
    </row>
    <row r="138" spans="1:9" ht="35.5" customHeight="1">
      <c r="A138" s="22"/>
      <c r="B138" s="41"/>
      <c r="C138" s="42"/>
      <c r="D138" s="42"/>
      <c r="E138" s="43"/>
      <c r="F138" s="44"/>
      <c r="G138" s="34"/>
      <c r="H138" s="34"/>
      <c r="I138" s="34"/>
    </row>
    <row r="139" spans="1:9" s="26" customFormat="1" ht="35.5" customHeight="1">
      <c r="A139" s="22"/>
      <c r="B139" s="21"/>
      <c r="C139" s="22"/>
      <c r="D139" s="22"/>
      <c r="E139" s="23"/>
      <c r="F139" s="24"/>
    </row>
    <row r="140" spans="1:9" s="26" customFormat="1" ht="35.5" customHeight="1">
      <c r="A140" s="22"/>
      <c r="B140" s="37"/>
      <c r="C140" s="38"/>
      <c r="D140" s="38"/>
      <c r="E140" s="39"/>
      <c r="F140" s="40"/>
    </row>
    <row r="141" spans="1:9" ht="35.5" customHeight="1">
      <c r="A141" s="22"/>
      <c r="G141" s="46"/>
      <c r="H141" s="42"/>
      <c r="I141" s="42"/>
    </row>
    <row r="142" spans="1:9" s="26" customFormat="1" ht="35.5" customHeight="1">
      <c r="A142" s="22"/>
      <c r="B142" s="21"/>
      <c r="C142" s="22"/>
      <c r="D142" s="22"/>
      <c r="E142" s="23"/>
      <c r="F142" s="24"/>
    </row>
    <row r="143" spans="1:9" s="26" customFormat="1" ht="35.5" customHeight="1">
      <c r="A143" s="22"/>
      <c r="B143" s="37"/>
      <c r="C143" s="38"/>
      <c r="D143" s="38"/>
      <c r="E143" s="39"/>
      <c r="F143" s="40"/>
    </row>
    <row r="144" spans="1:9" s="26" customFormat="1" ht="35.5" customHeight="1">
      <c r="A144" s="22"/>
      <c r="B144" s="21"/>
      <c r="C144" s="22"/>
      <c r="D144" s="22"/>
      <c r="E144" s="23"/>
      <c r="F144" s="24"/>
    </row>
    <row r="145" spans="1:7" ht="35.5" customHeight="1">
      <c r="A145" s="22"/>
      <c r="B145" s="37"/>
      <c r="C145" s="38"/>
      <c r="D145" s="38"/>
      <c r="E145" s="39"/>
      <c r="F145" s="40"/>
      <c r="G145" s="38"/>
    </row>
    <row r="146" spans="1:7" ht="35.5" customHeight="1">
      <c r="A146" s="22"/>
      <c r="G146" s="45"/>
    </row>
    <row r="147" spans="1:7" ht="35.5" customHeight="1">
      <c r="A147" s="22"/>
      <c r="B147" s="37"/>
      <c r="C147" s="38"/>
      <c r="D147" s="38"/>
      <c r="E147" s="39"/>
      <c r="F147" s="40"/>
    </row>
    <row r="148" spans="1:7" ht="35.5" customHeight="1">
      <c r="A148" s="22"/>
      <c r="F148" s="40"/>
    </row>
    <row r="149" spans="1:7" ht="35.5" customHeight="1">
      <c r="A149" s="22"/>
      <c r="F149" s="40"/>
    </row>
    <row r="150" spans="1:7" ht="35.5" customHeight="1">
      <c r="A150" s="22"/>
      <c r="B150" s="33"/>
      <c r="C150" s="34"/>
      <c r="D150" s="34"/>
      <c r="E150" s="35"/>
      <c r="F150" s="40"/>
      <c r="G150" s="34"/>
    </row>
    <row r="151" spans="1:7" s="26" customFormat="1" ht="35.5" customHeight="1">
      <c r="A151" s="22"/>
      <c r="B151" s="21"/>
      <c r="C151" s="22"/>
      <c r="D151" s="22"/>
      <c r="E151" s="23"/>
      <c r="F151" s="40"/>
    </row>
    <row r="152" spans="1:7" ht="35.5" customHeight="1">
      <c r="A152" s="22"/>
      <c r="B152" s="37"/>
      <c r="C152" s="38"/>
      <c r="D152" s="38"/>
      <c r="E152" s="39"/>
      <c r="F152" s="40"/>
      <c r="G152" s="38"/>
    </row>
    <row r="153" spans="1:7" ht="35.5" customHeight="1">
      <c r="A153" s="22"/>
      <c r="F153" s="40"/>
    </row>
    <row r="154" spans="1:7" ht="35.5" customHeight="1">
      <c r="A154" s="22"/>
      <c r="F154" s="40"/>
      <c r="G154" s="45"/>
    </row>
    <row r="155" spans="1:7" ht="35.5" customHeight="1">
      <c r="A155" s="22"/>
      <c r="B155" s="41"/>
      <c r="C155" s="42"/>
      <c r="D155" s="42"/>
      <c r="E155" s="43"/>
      <c r="F155" s="40"/>
      <c r="G155" s="34"/>
    </row>
    <row r="156" spans="1:7" s="26" customFormat="1" ht="35.5" customHeight="1">
      <c r="A156" s="22"/>
      <c r="B156" s="21"/>
      <c r="C156" s="22"/>
      <c r="D156" s="22"/>
      <c r="E156" s="23"/>
      <c r="F156" s="40"/>
    </row>
    <row r="157" spans="1:7" ht="35.5" customHeight="1">
      <c r="A157" s="22"/>
      <c r="B157" s="41"/>
      <c r="C157" s="42"/>
      <c r="D157" s="42"/>
      <c r="E157" s="43"/>
      <c r="F157" s="40"/>
      <c r="G157" s="42"/>
    </row>
    <row r="158" spans="1:7" s="26" customFormat="1" ht="35.5" customHeight="1">
      <c r="A158" s="22"/>
      <c r="B158" s="21"/>
      <c r="C158" s="22"/>
      <c r="D158" s="22"/>
      <c r="E158" s="23"/>
      <c r="F158" s="40"/>
    </row>
    <row r="159" spans="1:7" ht="35.5" customHeight="1">
      <c r="A159" s="22"/>
      <c r="B159" s="37"/>
      <c r="C159" s="38"/>
      <c r="D159" s="38"/>
      <c r="E159" s="39"/>
      <c r="F159" s="40"/>
      <c r="G159" s="38"/>
    </row>
    <row r="160" spans="1:7" ht="35.5" customHeight="1">
      <c r="A160" s="22"/>
      <c r="F160" s="40"/>
    </row>
    <row r="161" spans="1:7" ht="35.5" customHeight="1">
      <c r="A161" s="22"/>
      <c r="F161" s="40"/>
    </row>
    <row r="162" spans="1:7" ht="35.5" customHeight="1">
      <c r="A162" s="22"/>
      <c r="B162" s="33"/>
      <c r="C162" s="34"/>
      <c r="D162" s="34"/>
      <c r="E162" s="35"/>
      <c r="F162" s="40"/>
      <c r="G162" s="34"/>
    </row>
    <row r="163" spans="1:7" s="26" customFormat="1" ht="35.5" customHeight="1">
      <c r="A163" s="22"/>
      <c r="B163" s="21"/>
      <c r="C163" s="22"/>
      <c r="D163" s="22"/>
      <c r="E163" s="23"/>
      <c r="F163" s="40"/>
    </row>
    <row r="164" spans="1:7" s="26" customFormat="1" ht="35.5" customHeight="1">
      <c r="A164" s="22"/>
      <c r="B164" s="21"/>
      <c r="C164" s="22"/>
      <c r="D164" s="22"/>
      <c r="E164" s="23"/>
      <c r="F164" s="40"/>
    </row>
    <row r="165" spans="1:7" ht="35.5" customHeight="1">
      <c r="A165" s="22"/>
      <c r="F165" s="40"/>
      <c r="G165" s="46"/>
    </row>
    <row r="166" spans="1:7" s="26" customFormat="1" ht="35.5" customHeight="1">
      <c r="A166" s="22"/>
      <c r="B166" s="37"/>
      <c r="C166" s="38"/>
      <c r="D166" s="38"/>
      <c r="E166" s="39"/>
      <c r="F166" s="40"/>
    </row>
    <row r="167" spans="1:7" ht="35.5" customHeight="1">
      <c r="A167" s="22"/>
      <c r="F167" s="40"/>
      <c r="G167" s="46"/>
    </row>
    <row r="168" spans="1:7" s="26" customFormat="1" ht="35.5" customHeight="1">
      <c r="A168" s="22"/>
      <c r="B168" s="37"/>
      <c r="C168" s="38"/>
      <c r="D168" s="38"/>
      <c r="E168" s="39"/>
      <c r="F168" s="40"/>
    </row>
    <row r="169" spans="1:7" ht="35.5" customHeight="1">
      <c r="A169" s="22"/>
      <c r="B169" s="37"/>
      <c r="C169" s="38"/>
      <c r="D169" s="38"/>
      <c r="E169" s="39"/>
      <c r="F169" s="40"/>
      <c r="G169" s="38"/>
    </row>
    <row r="170" spans="1:7" ht="35.5" customHeight="1">
      <c r="A170" s="22"/>
      <c r="F170" s="40"/>
    </row>
    <row r="171" spans="1:7" ht="35.5" customHeight="1">
      <c r="A171" s="22"/>
      <c r="F171" s="40"/>
    </row>
    <row r="172" spans="1:7" ht="35.5" customHeight="1">
      <c r="A172" s="22"/>
      <c r="B172" s="33"/>
      <c r="C172" s="34"/>
      <c r="D172" s="34"/>
      <c r="E172" s="35"/>
      <c r="F172" s="40"/>
      <c r="G172" s="34"/>
    </row>
    <row r="173" spans="1:7" s="26" customFormat="1" ht="35.5" customHeight="1">
      <c r="A173" s="22"/>
      <c r="B173" s="21"/>
      <c r="C173" s="22"/>
      <c r="D173" s="22"/>
      <c r="E173" s="23"/>
      <c r="F173" s="40"/>
    </row>
    <row r="174" spans="1:7" ht="35.5" customHeight="1">
      <c r="A174" s="22"/>
      <c r="B174" s="37"/>
      <c r="C174" s="38"/>
      <c r="D174" s="38"/>
      <c r="E174" s="39"/>
      <c r="F174" s="40"/>
      <c r="G174" s="38"/>
    </row>
    <row r="175" spans="1:7" ht="35.5" customHeight="1">
      <c r="A175" s="22"/>
      <c r="F175" s="40"/>
    </row>
    <row r="176" spans="1:7" ht="35.5" customHeight="1">
      <c r="A176" s="22"/>
      <c r="F176" s="40"/>
      <c r="G176" s="45"/>
    </row>
    <row r="177" spans="1:7" ht="35.5" customHeight="1">
      <c r="A177" s="22"/>
      <c r="B177" s="37"/>
      <c r="C177" s="38"/>
      <c r="D177" s="38"/>
      <c r="E177" s="39"/>
      <c r="F177" s="40"/>
    </row>
    <row r="178" spans="1:7" ht="35.5" customHeight="1">
      <c r="A178" s="22"/>
      <c r="F178" s="40"/>
      <c r="G178" s="45"/>
    </row>
    <row r="179" spans="1:7" ht="35.5" customHeight="1">
      <c r="A179" s="22"/>
      <c r="B179" s="37"/>
      <c r="C179" s="38"/>
      <c r="D179" s="38"/>
      <c r="E179" s="39"/>
      <c r="F179" s="40"/>
    </row>
    <row r="180" spans="1:7" ht="35.5" customHeight="1">
      <c r="A180" s="22"/>
      <c r="B180" s="48"/>
      <c r="F180" s="40"/>
    </row>
    <row r="181" spans="1:7" ht="35.5" customHeight="1">
      <c r="A181" s="22"/>
      <c r="F181" s="40"/>
    </row>
    <row r="182" spans="1:7" ht="35.5" customHeight="1">
      <c r="A182" s="22"/>
      <c r="B182" s="48"/>
      <c r="F182" s="40"/>
    </row>
    <row r="183" spans="1:7" ht="35.5" customHeight="1">
      <c r="A183" s="22"/>
      <c r="F183" s="70"/>
    </row>
    <row r="184" spans="1:7" ht="35.5" customHeight="1">
      <c r="A184" s="22"/>
      <c r="F184" s="40"/>
    </row>
    <row r="185" spans="1:7" ht="35.5" customHeight="1">
      <c r="A185" s="22"/>
      <c r="F185" s="40"/>
    </row>
    <row r="186" spans="1:7" ht="35.5" customHeight="1">
      <c r="A186" s="22"/>
      <c r="F186" s="40"/>
    </row>
    <row r="187" spans="1:7" ht="35.5" customHeight="1">
      <c r="A187" s="22"/>
      <c r="B187" s="48"/>
      <c r="F187" s="40"/>
    </row>
    <row r="188" spans="1:7" ht="35.5" customHeight="1">
      <c r="A188" s="22"/>
      <c r="F188" s="40"/>
    </row>
    <row r="189" spans="1:7" ht="35.5" customHeight="1">
      <c r="A189" s="22"/>
      <c r="F189" s="40"/>
    </row>
    <row r="190" spans="1:7" ht="35.5" customHeight="1">
      <c r="A190" s="22"/>
      <c r="F190" s="40"/>
      <c r="G190" s="45"/>
    </row>
    <row r="191" spans="1:7" ht="35.5" customHeight="1">
      <c r="A191" s="22"/>
      <c r="B191" s="47"/>
      <c r="C191" s="38"/>
      <c r="D191" s="38"/>
      <c r="E191" s="39"/>
      <c r="F191" s="70"/>
    </row>
    <row r="192" spans="1:7" ht="35.5" customHeight="1">
      <c r="A192" s="22"/>
      <c r="F192" s="40"/>
    </row>
    <row r="193" spans="1:7" ht="35.5" customHeight="1">
      <c r="A193" s="22"/>
      <c r="B193" s="48"/>
      <c r="F193" s="40"/>
    </row>
    <row r="194" spans="1:7" ht="35.5" customHeight="1">
      <c r="A194" s="22"/>
      <c r="F194" s="40"/>
    </row>
    <row r="195" spans="1:7" ht="35.5" customHeight="1">
      <c r="A195" s="22"/>
      <c r="F195" s="40"/>
      <c r="G195" s="45"/>
    </row>
    <row r="196" spans="1:7" ht="35.5" customHeight="1">
      <c r="A196" s="22"/>
      <c r="B196" s="37"/>
      <c r="C196" s="38"/>
      <c r="D196" s="38"/>
      <c r="E196" s="39"/>
      <c r="F196" s="40"/>
    </row>
    <row r="197" spans="1:7" ht="35.5" customHeight="1">
      <c r="A197" s="22"/>
      <c r="F197" s="40"/>
    </row>
    <row r="198" spans="1:7" ht="35.5" customHeight="1">
      <c r="A198" s="22"/>
      <c r="F198" s="40"/>
    </row>
    <row r="199" spans="1:7" ht="35.5" customHeight="1">
      <c r="A199" s="22"/>
      <c r="B199" s="38"/>
      <c r="F199" s="40"/>
      <c r="G199" s="45"/>
    </row>
    <row r="200" spans="1:7" ht="35.5" customHeight="1">
      <c r="A200" s="22"/>
      <c r="B200" s="37"/>
      <c r="C200" s="38"/>
      <c r="D200" s="38"/>
      <c r="E200" s="39"/>
      <c r="F200" s="40"/>
    </row>
    <row r="201" spans="1:7" ht="35.5" customHeight="1">
      <c r="A201" s="22"/>
      <c r="B201" s="48"/>
      <c r="F201" s="40"/>
      <c r="G201" s="45"/>
    </row>
    <row r="202" spans="1:7" ht="35.5" customHeight="1">
      <c r="A202" s="22"/>
      <c r="B202" s="37"/>
      <c r="C202" s="38"/>
      <c r="D202" s="38"/>
      <c r="E202" s="39"/>
      <c r="F202" s="40"/>
    </row>
    <row r="203" spans="1:7" ht="35.5" customHeight="1">
      <c r="A203" s="22"/>
      <c r="F203" s="40"/>
    </row>
    <row r="204" spans="1:7" ht="35.5" customHeight="1">
      <c r="A204" s="22"/>
      <c r="B204" s="22"/>
    </row>
    <row r="205" spans="1:7" ht="35.5" customHeight="1">
      <c r="A205" s="22"/>
      <c r="G205" s="45"/>
    </row>
    <row r="206" spans="1:7" ht="35.5" customHeight="1">
      <c r="A206" s="22"/>
      <c r="B206" s="38"/>
      <c r="C206" s="38"/>
      <c r="D206" s="38"/>
      <c r="E206" s="39"/>
      <c r="F206" s="40"/>
    </row>
    <row r="207" spans="1:7" ht="35.5" customHeight="1">
      <c r="A207" s="22"/>
      <c r="G207" s="45"/>
    </row>
    <row r="208" spans="1:7" ht="35.5" customHeight="1">
      <c r="A208" s="22"/>
      <c r="B208" s="34"/>
      <c r="C208" s="42"/>
      <c r="D208" s="42"/>
      <c r="E208" s="43"/>
      <c r="F208" s="44"/>
    </row>
    <row r="209" spans="1:7" ht="35.5" customHeight="1">
      <c r="A209" s="22"/>
    </row>
    <row r="210" spans="1:7" ht="35.5" customHeight="1">
      <c r="A210" s="22"/>
    </row>
    <row r="211" spans="1:7" ht="35.5" customHeight="1">
      <c r="A211" s="22"/>
    </row>
    <row r="212" spans="1:7" ht="35.5" customHeight="1">
      <c r="A212" s="22"/>
      <c r="B212" s="22"/>
    </row>
    <row r="213" spans="1:7" ht="35.5" customHeight="1">
      <c r="A213" s="22"/>
    </row>
    <row r="214" spans="1:7" ht="35.5" customHeight="1">
      <c r="A214" s="22"/>
    </row>
    <row r="215" spans="1:7" ht="35.5" customHeight="1">
      <c r="A215" s="22"/>
      <c r="B215" s="22"/>
      <c r="G215" s="45"/>
    </row>
    <row r="216" spans="1:7" ht="35.5" customHeight="1">
      <c r="A216" s="22"/>
      <c r="B216" s="48"/>
    </row>
    <row r="217" spans="1:7" ht="35.5" customHeight="1">
      <c r="A217" s="22"/>
    </row>
    <row r="218" spans="1:7" ht="35.5" customHeight="1">
      <c r="A218" s="22"/>
    </row>
    <row r="219" spans="1:7" ht="35.5" customHeight="1">
      <c r="A219" s="22"/>
      <c r="B219" s="48"/>
    </row>
    <row r="220" spans="1:7" ht="35.5" customHeight="1">
      <c r="A220" s="22"/>
    </row>
    <row r="221" spans="1:7" ht="35.5" customHeight="1">
      <c r="A221" s="22"/>
      <c r="B221" s="22"/>
      <c r="F221" s="71"/>
    </row>
    <row r="222" spans="1:7" ht="35.5" customHeight="1">
      <c r="A222" s="22"/>
      <c r="B222" s="22"/>
    </row>
    <row r="223" spans="1:7" ht="35.5" customHeight="1">
      <c r="A223" s="22"/>
      <c r="B223" s="22"/>
      <c r="F223" s="71"/>
    </row>
    <row r="224" spans="1:7" ht="35.5" customHeight="1">
      <c r="A224" s="22"/>
    </row>
    <row r="225" spans="1:6" ht="35.5" customHeight="1">
      <c r="A225" s="22"/>
    </row>
    <row r="226" spans="1:6" ht="35.5" customHeight="1">
      <c r="A226" s="22"/>
      <c r="B226" s="22"/>
    </row>
    <row r="227" spans="1:6" ht="35.5" customHeight="1">
      <c r="A227" s="22"/>
    </row>
    <row r="228" spans="1:6" ht="35.5" customHeight="1">
      <c r="A228" s="22"/>
      <c r="B228" s="22"/>
      <c r="F228" s="71"/>
    </row>
    <row r="229" spans="1:6" s="34" customFormat="1" ht="35.5" customHeight="1">
      <c r="B229" s="21"/>
      <c r="C229" s="22"/>
      <c r="D229" s="22"/>
      <c r="E229" s="23"/>
      <c r="F229" s="24"/>
    </row>
    <row r="230" spans="1:6" ht="35.5" customHeight="1">
      <c r="A230" s="22"/>
    </row>
    <row r="231" spans="1:6" ht="35.5" customHeight="1">
      <c r="A231" s="22"/>
      <c r="F231" s="71"/>
    </row>
    <row r="232" spans="1:6" s="38" customFormat="1" ht="35.5" customHeight="1">
      <c r="B232" s="21"/>
      <c r="C232" s="22"/>
      <c r="D232" s="22"/>
      <c r="E232" s="23"/>
      <c r="F232" s="24"/>
    </row>
    <row r="233" spans="1:6" s="34" customFormat="1" ht="35.5" customHeight="1">
      <c r="B233" s="21"/>
      <c r="C233" s="22"/>
      <c r="D233" s="22"/>
      <c r="E233" s="23"/>
      <c r="F233" s="24"/>
    </row>
    <row r="234" spans="1:6" ht="35.5" customHeight="1">
      <c r="A234" s="22"/>
    </row>
    <row r="235" spans="1:6" s="38" customFormat="1" ht="35.5" customHeight="1">
      <c r="B235" s="21"/>
      <c r="C235" s="22"/>
      <c r="D235" s="22"/>
      <c r="E235" s="23"/>
      <c r="F235" s="24"/>
    </row>
    <row r="236" spans="1:6" s="34" customFormat="1" ht="35.5" customHeight="1">
      <c r="B236" s="22"/>
      <c r="C236" s="22"/>
      <c r="D236" s="22"/>
      <c r="E236" s="23"/>
      <c r="F236" s="24"/>
    </row>
    <row r="237" spans="1:6" ht="35.5" customHeight="1">
      <c r="A237" s="22"/>
    </row>
    <row r="238" spans="1:6" s="50" customFormat="1" ht="35.5" customHeight="1">
      <c r="E238" s="51"/>
    </row>
    <row r="239" spans="1:6" ht="35.5" customHeight="1">
      <c r="A239" s="22"/>
      <c r="B239" s="22"/>
      <c r="E239" s="24"/>
    </row>
    <row r="240" spans="1:6" ht="35.5" customHeight="1">
      <c r="A240" s="22"/>
      <c r="F240" s="71"/>
    </row>
    <row r="241" spans="1:6" ht="35.5" customHeight="1">
      <c r="A241" s="22"/>
    </row>
    <row r="242" spans="1:6" ht="35.5" customHeight="1">
      <c r="A242" s="22"/>
    </row>
    <row r="243" spans="1:6" ht="35.5" customHeight="1">
      <c r="A243" s="22"/>
      <c r="F243" s="71"/>
    </row>
    <row r="244" spans="1:6" ht="35.5" customHeight="1">
      <c r="A244" s="22"/>
    </row>
    <row r="245" spans="1:6" ht="35.5" customHeight="1">
      <c r="A245" s="22"/>
    </row>
    <row r="246" spans="1:6" s="38" customFormat="1" ht="35.5" customHeight="1">
      <c r="B246" s="21"/>
      <c r="C246" s="22"/>
      <c r="D246" s="22"/>
      <c r="E246" s="23"/>
      <c r="F246" s="24"/>
    </row>
    <row r="247" spans="1:6" ht="35.5" customHeight="1">
      <c r="A247" s="22"/>
      <c r="F247" s="71"/>
    </row>
    <row r="248" spans="1:6" ht="35.5" customHeight="1">
      <c r="A248" s="22"/>
    </row>
    <row r="249" spans="1:6" ht="35.5" customHeight="1">
      <c r="A249" s="22"/>
      <c r="F249" s="71"/>
    </row>
    <row r="250" spans="1:6" s="50" customFormat="1" ht="35.5" customHeight="1">
      <c r="B250" s="52"/>
      <c r="E250" s="53"/>
      <c r="F250" s="51"/>
    </row>
    <row r="251" spans="1:6" ht="35.5" customHeight="1">
      <c r="A251" s="22"/>
    </row>
    <row r="252" spans="1:6" ht="35.5" customHeight="1">
      <c r="A252" s="22"/>
    </row>
    <row r="253" spans="1:6" s="50" customFormat="1" ht="35.5" customHeight="1">
      <c r="B253" s="52"/>
      <c r="E253" s="53"/>
      <c r="F253" s="51"/>
    </row>
    <row r="254" spans="1:6" ht="35.5" customHeight="1">
      <c r="A254" s="22"/>
    </row>
    <row r="255" spans="1:6" s="50" customFormat="1" ht="35.5" customHeight="1">
      <c r="B255" s="52"/>
      <c r="E255" s="53"/>
      <c r="F255" s="51"/>
    </row>
    <row r="256" spans="1:6" ht="35.5" customHeight="1">
      <c r="A256" s="22"/>
      <c r="F256" s="27"/>
    </row>
    <row r="257" spans="1:6" ht="35.5" customHeight="1">
      <c r="A257" s="22"/>
    </row>
    <row r="258" spans="1:6" ht="35.5" customHeight="1">
      <c r="A258" s="22"/>
    </row>
    <row r="259" spans="1:6" ht="35.5" customHeight="1">
      <c r="A259" s="22"/>
    </row>
    <row r="260" spans="1:6" s="54" customFormat="1" ht="35.5" customHeight="1">
      <c r="B260" s="55"/>
      <c r="E260" s="56"/>
      <c r="F260" s="72"/>
    </row>
    <row r="261" spans="1:6" s="50" customFormat="1" ht="35.5" customHeight="1">
      <c r="B261" s="52"/>
      <c r="E261" s="53"/>
      <c r="F261" s="51"/>
    </row>
    <row r="262" spans="1:6" s="50" customFormat="1" ht="82" customHeight="1">
      <c r="B262" s="52"/>
      <c r="E262" s="53"/>
      <c r="F262" s="51"/>
    </row>
    <row r="263" spans="1:6" s="50" customFormat="1" ht="35.5" customHeight="1">
      <c r="B263" s="52"/>
      <c r="E263" s="53"/>
      <c r="F263" s="51"/>
    </row>
    <row r="264" spans="1:6" ht="35.5" customHeight="1">
      <c r="A264" s="22"/>
    </row>
    <row r="265" spans="1:6" s="50" customFormat="1" ht="35.5" customHeight="1">
      <c r="B265" s="52"/>
      <c r="E265" s="53"/>
      <c r="F265" s="51"/>
    </row>
    <row r="266" spans="1:6" s="50" customFormat="1" ht="35.5" customHeight="1">
      <c r="B266" s="52"/>
      <c r="E266" s="53"/>
      <c r="F266" s="51"/>
    </row>
    <row r="267" spans="1:6" s="50" customFormat="1" ht="67.5" customHeight="1">
      <c r="B267" s="52"/>
      <c r="E267" s="53"/>
      <c r="F267" s="51"/>
    </row>
    <row r="268" spans="1:6" ht="35.5" customHeight="1">
      <c r="A268" s="22"/>
    </row>
    <row r="269" spans="1:6" ht="35.5" customHeight="1">
      <c r="A269" s="22"/>
    </row>
    <row r="270" spans="1:6" ht="35.5" customHeight="1">
      <c r="A270" s="22"/>
    </row>
    <row r="271" spans="1:6" ht="35.5" customHeight="1">
      <c r="A271" s="22"/>
    </row>
    <row r="272" spans="1:6" ht="35.5" customHeight="1">
      <c r="A272" s="22"/>
    </row>
    <row r="273" spans="1:1" ht="35.5" customHeight="1">
      <c r="A273" s="22"/>
    </row>
    <row r="274" spans="1:1" ht="35.5" customHeight="1">
      <c r="A274" s="22"/>
    </row>
    <row r="275" spans="1:1" ht="35.5" customHeight="1">
      <c r="A275" s="22"/>
    </row>
    <row r="276" spans="1:1" ht="35.5" customHeight="1">
      <c r="A276" s="22"/>
    </row>
    <row r="277" spans="1:1" ht="35.5" customHeight="1">
      <c r="A277" s="22"/>
    </row>
    <row r="278" spans="1:1" ht="35.5" customHeight="1">
      <c r="A278" s="22"/>
    </row>
    <row r="279" spans="1:1" ht="35.5" customHeight="1">
      <c r="A279" s="22"/>
    </row>
    <row r="280" spans="1:1" ht="35.5" customHeight="1">
      <c r="A280" s="22"/>
    </row>
    <row r="281" spans="1:1" ht="35.5" customHeight="1">
      <c r="A281" s="22"/>
    </row>
    <row r="282" spans="1:1" ht="35.5" customHeight="1">
      <c r="A282" s="22"/>
    </row>
    <row r="283" spans="1:1" ht="35.5" customHeight="1">
      <c r="A283" s="22"/>
    </row>
    <row r="284" spans="1:1" ht="35.5" customHeight="1">
      <c r="A284" s="22"/>
    </row>
    <row r="285" spans="1:1" ht="35.5" customHeight="1">
      <c r="A285" s="22"/>
    </row>
    <row r="286" spans="1:1" ht="35.5" customHeight="1">
      <c r="A286" s="22"/>
    </row>
    <row r="287" spans="1:1" ht="35.5" customHeight="1">
      <c r="A287" s="22"/>
    </row>
    <row r="288" spans="1:1" ht="35.5" customHeight="1">
      <c r="A288" s="22"/>
    </row>
    <row r="289" spans="1:1" ht="35.5" customHeight="1">
      <c r="A289" s="22"/>
    </row>
    <row r="290" spans="1:1" ht="35.5" customHeight="1">
      <c r="A290" s="22"/>
    </row>
    <row r="291" spans="1:1" ht="35.5" customHeight="1">
      <c r="A291" s="22"/>
    </row>
    <row r="292" spans="1:1" ht="35.5" customHeight="1">
      <c r="A292" s="22"/>
    </row>
    <row r="293" spans="1:1" ht="35.5" customHeight="1">
      <c r="A293" s="22"/>
    </row>
    <row r="294" spans="1:1" ht="35.5" customHeight="1">
      <c r="A294" s="22"/>
    </row>
    <row r="295" spans="1:1" ht="35.5" customHeight="1">
      <c r="A295" s="22"/>
    </row>
    <row r="296" spans="1:1" ht="35.5" customHeight="1">
      <c r="A296" s="22"/>
    </row>
    <row r="297" spans="1:1" ht="35.5" customHeight="1">
      <c r="A297" s="22"/>
    </row>
    <row r="298" spans="1:1" ht="35.5" customHeight="1">
      <c r="A298" s="22"/>
    </row>
    <row r="299" spans="1:1" ht="35.5" customHeight="1">
      <c r="A299" s="22"/>
    </row>
    <row r="300" spans="1:1" ht="35.5" customHeight="1">
      <c r="A300" s="22"/>
    </row>
    <row r="301" spans="1:1" ht="35.5" customHeight="1">
      <c r="A301" s="22"/>
    </row>
    <row r="302" spans="1:1" ht="35.5" customHeight="1">
      <c r="A302" s="22"/>
    </row>
    <row r="303" spans="1:1" ht="35.5" customHeight="1">
      <c r="A303" s="22"/>
    </row>
    <row r="304" spans="1:1" ht="35.5" customHeight="1">
      <c r="A304" s="22"/>
    </row>
    <row r="305" spans="1:1" ht="35.5" customHeight="1">
      <c r="A305" s="22"/>
    </row>
    <row r="306" spans="1:1" ht="35.5" customHeight="1">
      <c r="A306" s="22"/>
    </row>
    <row r="307" spans="1:1" ht="35.5" customHeight="1">
      <c r="A307" s="22"/>
    </row>
    <row r="308" spans="1:1" ht="35.5" customHeight="1">
      <c r="A308" s="22"/>
    </row>
    <row r="309" spans="1:1" ht="35.5" customHeight="1">
      <c r="A309" s="22"/>
    </row>
    <row r="310" spans="1:1" ht="35.5" customHeight="1">
      <c r="A310" s="22"/>
    </row>
    <row r="311" spans="1:1" ht="35.5" customHeight="1">
      <c r="A311" s="22"/>
    </row>
    <row r="312" spans="1:1" ht="35.5" customHeight="1">
      <c r="A312" s="22"/>
    </row>
    <row r="313" spans="1:1" ht="35.5" customHeight="1">
      <c r="A313" s="22"/>
    </row>
    <row r="314" spans="1:1" ht="35.5" customHeight="1">
      <c r="A314" s="22"/>
    </row>
    <row r="315" spans="1:1" ht="35.5" customHeight="1">
      <c r="A315" s="22"/>
    </row>
    <row r="316" spans="1:1" ht="35.5" customHeight="1">
      <c r="A316" s="22"/>
    </row>
    <row r="317" spans="1:1" ht="35.5" customHeight="1">
      <c r="A317" s="22"/>
    </row>
    <row r="318" spans="1:1" ht="35.5" customHeight="1">
      <c r="A318" s="22"/>
    </row>
    <row r="319" spans="1:1" ht="35.5" customHeight="1">
      <c r="A319" s="22"/>
    </row>
    <row r="320" spans="1:1" ht="35.5" customHeight="1">
      <c r="A320" s="22"/>
    </row>
    <row r="321" spans="1:1" ht="35.5" customHeight="1">
      <c r="A321" s="22"/>
    </row>
    <row r="322" spans="1:1" ht="35.5" customHeight="1">
      <c r="A322" s="22"/>
    </row>
    <row r="323" spans="1:1" ht="35.5" customHeight="1">
      <c r="A323" s="22"/>
    </row>
    <row r="324" spans="1:1" ht="35.5" customHeight="1">
      <c r="A324" s="22"/>
    </row>
    <row r="325" spans="1:1" ht="35.5" customHeight="1">
      <c r="A325" s="22"/>
    </row>
    <row r="326" spans="1:1" ht="35.5" customHeight="1">
      <c r="A326" s="22"/>
    </row>
    <row r="327" spans="1:1" ht="35.5" customHeight="1">
      <c r="A327" s="22"/>
    </row>
    <row r="328" spans="1:1" ht="35.5" customHeight="1">
      <c r="A328" s="22"/>
    </row>
    <row r="329" spans="1:1" ht="35.5" customHeight="1">
      <c r="A329" s="22"/>
    </row>
    <row r="330" spans="1:1" ht="35.5" customHeight="1">
      <c r="A330" s="22"/>
    </row>
    <row r="331" spans="1:1" ht="35.5" customHeight="1">
      <c r="A331" s="22"/>
    </row>
    <row r="332" spans="1:1" ht="35.5" customHeight="1">
      <c r="A332" s="22"/>
    </row>
    <row r="333" spans="1:1" ht="35.5" customHeight="1">
      <c r="A333" s="22"/>
    </row>
    <row r="334" spans="1:1" ht="35.5" customHeight="1">
      <c r="A334" s="22"/>
    </row>
    <row r="335" spans="1:1" ht="35.5" customHeight="1">
      <c r="A335" s="22"/>
    </row>
    <row r="336" spans="1:1" ht="35.5" customHeight="1">
      <c r="A336" s="22"/>
    </row>
    <row r="337" spans="1:1" ht="35.5" customHeight="1">
      <c r="A337" s="22"/>
    </row>
    <row r="338" spans="1:1" ht="35.5" customHeight="1">
      <c r="A338" s="22"/>
    </row>
    <row r="339" spans="1:1" ht="35.5" customHeight="1">
      <c r="A339" s="22"/>
    </row>
    <row r="340" spans="1:1" ht="35.5" customHeight="1">
      <c r="A340" s="22"/>
    </row>
    <row r="341" spans="1:1" ht="35.5" customHeight="1">
      <c r="A341" s="22"/>
    </row>
    <row r="342" spans="1:1" ht="35.5" customHeight="1">
      <c r="A342" s="22"/>
    </row>
    <row r="343" spans="1:1" ht="35.5" customHeight="1">
      <c r="A343" s="22"/>
    </row>
    <row r="344" spans="1:1" ht="35.5" customHeight="1">
      <c r="A344" s="22"/>
    </row>
    <row r="345" spans="1:1" ht="35.5" customHeight="1">
      <c r="A345" s="22"/>
    </row>
    <row r="346" spans="1:1" ht="35.5" customHeight="1">
      <c r="A346" s="22"/>
    </row>
    <row r="347" spans="1:1" ht="35.5" customHeight="1">
      <c r="A347" s="22"/>
    </row>
    <row r="348" spans="1:1" ht="35.5" customHeight="1">
      <c r="A348" s="22"/>
    </row>
    <row r="349" spans="1:1" ht="35.5" customHeight="1">
      <c r="A349" s="22"/>
    </row>
    <row r="350" spans="1:1" ht="35.5" customHeight="1">
      <c r="A350" s="22"/>
    </row>
    <row r="351" spans="1:1" ht="35.5" customHeight="1">
      <c r="A351" s="22"/>
    </row>
    <row r="352" spans="1:1" ht="35.5" customHeight="1">
      <c r="A352" s="22"/>
    </row>
    <row r="353" spans="1:1" ht="35.5" customHeight="1">
      <c r="A353" s="22"/>
    </row>
    <row r="354" spans="1:1" ht="35.5" customHeight="1">
      <c r="A354" s="22"/>
    </row>
    <row r="355" spans="1:1" ht="35.5" customHeight="1">
      <c r="A355" s="22"/>
    </row>
    <row r="356" spans="1:1" ht="35.5" customHeight="1">
      <c r="A356" s="22"/>
    </row>
    <row r="357" spans="1:1" ht="35.5" customHeight="1">
      <c r="A357" s="22"/>
    </row>
    <row r="358" spans="1:1" ht="35.5" customHeight="1">
      <c r="A358" s="22"/>
    </row>
    <row r="359" spans="1:1" ht="35.5" customHeight="1">
      <c r="A359" s="22"/>
    </row>
    <row r="360" spans="1:1" ht="35.5" customHeight="1">
      <c r="A360" s="22"/>
    </row>
    <row r="361" spans="1:1" ht="35.5" customHeight="1">
      <c r="A361" s="22"/>
    </row>
    <row r="362" spans="1:1" ht="35.5" customHeight="1">
      <c r="A362" s="22"/>
    </row>
    <row r="363" spans="1:1" ht="35.5" customHeight="1">
      <c r="A363" s="22"/>
    </row>
    <row r="364" spans="1:1" ht="35.5" customHeight="1">
      <c r="A364" s="22"/>
    </row>
    <row r="365" spans="1:1" ht="35.5" customHeight="1">
      <c r="A365" s="22"/>
    </row>
    <row r="366" spans="1:1" ht="35.5" customHeight="1">
      <c r="A366" s="22"/>
    </row>
    <row r="367" spans="1:1" ht="35.5" customHeight="1">
      <c r="A367" s="22"/>
    </row>
    <row r="368" spans="1:1" ht="35.5" customHeight="1">
      <c r="A368" s="22"/>
    </row>
    <row r="369" spans="1:1" ht="35.5" customHeight="1">
      <c r="A369" s="22"/>
    </row>
    <row r="370" spans="1:1" ht="35.5" customHeight="1">
      <c r="A370" s="22"/>
    </row>
    <row r="371" spans="1:1" ht="35.5" customHeight="1">
      <c r="A371" s="22"/>
    </row>
    <row r="372" spans="1:1" ht="35.5" customHeight="1">
      <c r="A372" s="22"/>
    </row>
    <row r="373" spans="1:1" ht="35.5" customHeight="1">
      <c r="A373" s="22"/>
    </row>
    <row r="374" spans="1:1" ht="35.5" customHeight="1">
      <c r="A374" s="22"/>
    </row>
    <row r="375" spans="1:1" ht="35.5" customHeight="1">
      <c r="A375" s="22"/>
    </row>
    <row r="376" spans="1:1" ht="35.5" customHeight="1">
      <c r="A376" s="22"/>
    </row>
    <row r="377" spans="1:1" ht="35.5" customHeight="1">
      <c r="A377" s="22"/>
    </row>
    <row r="378" spans="1:1" ht="35.5" customHeight="1">
      <c r="A378" s="22"/>
    </row>
    <row r="379" spans="1:1" ht="35.5" customHeight="1">
      <c r="A379" s="22"/>
    </row>
    <row r="380" spans="1:1" ht="35.5" customHeight="1">
      <c r="A380" s="22"/>
    </row>
    <row r="381" spans="1:1" ht="35.5" customHeight="1">
      <c r="A381" s="22"/>
    </row>
    <row r="382" spans="1:1" ht="35.5" customHeight="1">
      <c r="A382" s="22"/>
    </row>
    <row r="383" spans="1:1" ht="35.5" customHeight="1">
      <c r="A383" s="22"/>
    </row>
    <row r="384" spans="1:1" ht="35.5" customHeight="1">
      <c r="A384" s="22"/>
    </row>
    <row r="385" spans="1:1" ht="35.5" customHeight="1">
      <c r="A385" s="22"/>
    </row>
    <row r="386" spans="1:1" ht="35.5" customHeight="1">
      <c r="A386" s="22"/>
    </row>
    <row r="387" spans="1:1" ht="35.5" customHeight="1">
      <c r="A387" s="22"/>
    </row>
    <row r="388" spans="1:1" ht="35.5" customHeight="1">
      <c r="A388" s="22"/>
    </row>
    <row r="389" spans="1:1" ht="35.5" customHeight="1">
      <c r="A389" s="22"/>
    </row>
    <row r="390" spans="1:1" ht="35.5" customHeight="1">
      <c r="A390" s="22"/>
    </row>
    <row r="391" spans="1:1" ht="35.5" customHeight="1">
      <c r="A391" s="22"/>
    </row>
    <row r="392" spans="1:1" ht="35.5" customHeight="1">
      <c r="A392" s="22"/>
    </row>
    <row r="393" spans="1:1" ht="35.5" customHeight="1">
      <c r="A393" s="22"/>
    </row>
    <row r="394" spans="1:1" ht="35.5" customHeight="1">
      <c r="A394" s="22"/>
    </row>
    <row r="395" spans="1:1" ht="35.5" customHeight="1">
      <c r="A395" s="22"/>
    </row>
    <row r="396" spans="1:1" ht="35.5" customHeight="1">
      <c r="A396" s="22"/>
    </row>
    <row r="397" spans="1:1" ht="35.5" customHeight="1">
      <c r="A397" s="22"/>
    </row>
    <row r="398" spans="1:1" ht="35.5" customHeight="1">
      <c r="A398" s="22"/>
    </row>
    <row r="399" spans="1:1" ht="35.5" customHeight="1">
      <c r="A399" s="22"/>
    </row>
    <row r="400" spans="1:1" ht="35.5" customHeight="1">
      <c r="A400" s="22"/>
    </row>
    <row r="401" spans="1:1" ht="35.5" customHeight="1">
      <c r="A401" s="22"/>
    </row>
    <row r="402" spans="1:1" ht="35.5" customHeight="1">
      <c r="A402" s="22"/>
    </row>
    <row r="403" spans="1:1" ht="35.5" customHeight="1">
      <c r="A403" s="22"/>
    </row>
    <row r="404" spans="1:1" ht="35.5" customHeight="1">
      <c r="A404" s="22"/>
    </row>
    <row r="405" spans="1:1" ht="35.5" customHeight="1">
      <c r="A405" s="22"/>
    </row>
    <row r="406" spans="1:1" ht="35.5" customHeight="1">
      <c r="A406" s="22"/>
    </row>
    <row r="407" spans="1:1" ht="35.5" customHeight="1">
      <c r="A407" s="22"/>
    </row>
    <row r="408" spans="1:1" ht="35.5" customHeight="1">
      <c r="A408" s="22"/>
    </row>
    <row r="409" spans="1:1" ht="35.5" customHeight="1">
      <c r="A409" s="22"/>
    </row>
    <row r="410" spans="1:1" ht="35.5" customHeight="1">
      <c r="A410" s="22"/>
    </row>
    <row r="411" spans="1:1" ht="35.5" customHeight="1">
      <c r="A411" s="22"/>
    </row>
    <row r="412" spans="1:1" ht="35.5" customHeight="1">
      <c r="A412" s="22"/>
    </row>
    <row r="413" spans="1:1" ht="35.5" customHeight="1">
      <c r="A413" s="22"/>
    </row>
    <row r="414" spans="1:1" ht="35.5" customHeight="1">
      <c r="A414" s="22"/>
    </row>
    <row r="415" spans="1:1" ht="35.5" customHeight="1">
      <c r="A415" s="22"/>
    </row>
    <row r="416" spans="1:1" ht="35.5" customHeight="1">
      <c r="A416" s="22"/>
    </row>
    <row r="417" spans="1:1" ht="35.5" customHeight="1">
      <c r="A417" s="22"/>
    </row>
    <row r="418" spans="1:1" ht="35.5" customHeight="1">
      <c r="A418" s="22"/>
    </row>
    <row r="419" spans="1:1" ht="35.5" customHeight="1">
      <c r="A419" s="22"/>
    </row>
    <row r="420" spans="1:1" ht="35.5" customHeight="1">
      <c r="A420" s="22"/>
    </row>
    <row r="421" spans="1:1" ht="35.5" customHeight="1">
      <c r="A421" s="22"/>
    </row>
    <row r="422" spans="1:1" ht="35.5" customHeight="1">
      <c r="A422" s="22"/>
    </row>
    <row r="423" spans="1:1" ht="35.5" customHeight="1">
      <c r="A423" s="22"/>
    </row>
    <row r="424" spans="1:1" ht="35.5" customHeight="1">
      <c r="A424" s="22"/>
    </row>
    <row r="425" spans="1:1" ht="35.5" customHeight="1">
      <c r="A425" s="22"/>
    </row>
    <row r="426" spans="1:1" ht="35.5" customHeight="1">
      <c r="A426" s="22"/>
    </row>
    <row r="427" spans="1:1" ht="35.5" customHeight="1">
      <c r="A427" s="22"/>
    </row>
    <row r="428" spans="1:1" ht="35.5" customHeight="1">
      <c r="A428" s="22"/>
    </row>
    <row r="429" spans="1:1" ht="35.5" customHeight="1">
      <c r="A429" s="22"/>
    </row>
    <row r="430" spans="1:1" ht="35.5" customHeight="1">
      <c r="A430" s="22"/>
    </row>
    <row r="431" spans="1:1" ht="35.5" customHeight="1">
      <c r="A431" s="22"/>
    </row>
    <row r="432" spans="1:1" ht="35.5" customHeight="1">
      <c r="A432" s="22"/>
    </row>
    <row r="433" spans="1:5" ht="35.5" customHeight="1">
      <c r="A433" s="22"/>
    </row>
    <row r="434" spans="1:5" ht="35.5" customHeight="1">
      <c r="A434" s="22"/>
    </row>
    <row r="435" spans="1:5" ht="35.5" customHeight="1">
      <c r="A435" s="22"/>
    </row>
    <row r="436" spans="1:5" ht="35.5" customHeight="1">
      <c r="A436" s="22"/>
    </row>
    <row r="437" spans="1:5" ht="35.5" customHeight="1">
      <c r="A437" s="22"/>
    </row>
    <row r="438" spans="1:5" ht="35.5" customHeight="1">
      <c r="A438" s="22"/>
    </row>
    <row r="439" spans="1:5" ht="35.5" customHeight="1">
      <c r="A439" s="22"/>
    </row>
    <row r="440" spans="1:5" ht="35.5" customHeight="1">
      <c r="A440" s="22"/>
    </row>
    <row r="441" spans="1:5" ht="35.5" customHeight="1">
      <c r="A441" s="22"/>
    </row>
    <row r="442" spans="1:5" ht="35.5" customHeight="1">
      <c r="A442" s="22"/>
    </row>
    <row r="443" spans="1:5" ht="35.5" customHeight="1">
      <c r="A443" s="22"/>
    </row>
    <row r="445" spans="1:5" ht="35.5" customHeight="1">
      <c r="B445" s="21" t="s">
        <v>84</v>
      </c>
      <c r="C445" s="22" t="s">
        <v>1</v>
      </c>
      <c r="D445" s="22" t="s">
        <v>9</v>
      </c>
      <c r="E445" s="23">
        <v>45356</v>
      </c>
    </row>
  </sheetData>
  <mergeCells count="2">
    <mergeCell ref="G2:H2"/>
    <mergeCell ref="G3:H4"/>
  </mergeCells>
  <phoneticPr fontId="26" type="noConversion"/>
  <dataValidations count="3">
    <dataValidation type="date" allowBlank="1" showInputMessage="1" showErrorMessage="1" sqref="E8:E31 E33:E48 E50:E1048576" xr:uid="{3D2ED2A1-5C5E-42F7-B1BA-36476338F259}">
      <formula1>45292</formula1>
      <formula2>45657</formula2>
    </dataValidation>
    <dataValidation type="date" allowBlank="1" showInputMessage="1" showErrorMessage="1" sqref="E1:E7" xr:uid="{C0487257-8825-4503-B7CA-C18F3E66E669}">
      <formula1>44927</formula1>
      <formula2>45291</formula2>
    </dataValidation>
    <dataValidation type="list" allowBlank="1" showInputMessage="1" showErrorMessage="1" sqref="D264:D1048576 D137:D262 D53:D135 C96:C102 C80:C85 C87:C90 C74:C78 C92:C94 C137:C142 C155:C1048576 C104:C135 C50:D51 C53:C72 C7:D47" xr:uid="{194345B1-C05C-4803-A6D2-E160C0886413}">
      <formula1>#REF!</formula1>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34ECBB7670FA3458751E6CF32C4B582" ma:contentTypeVersion="16" ma:contentTypeDescription="Crear nuevo documento." ma:contentTypeScope="" ma:versionID="e2eed2442f8758dbeb35e53b0bf19461">
  <xsd:schema xmlns:xsd="http://www.w3.org/2001/XMLSchema" xmlns:xs="http://www.w3.org/2001/XMLSchema" xmlns:p="http://schemas.microsoft.com/office/2006/metadata/properties" xmlns:ns1="http://schemas.microsoft.com/sharepoint/v3" xmlns:ns2="22a6577f-bc54-48bb-abf7-13024917fbad" xmlns:ns3="a69cadd8-af25-412f-832a-698b334715af" xmlns:ns4="cc355e4e-a2c6-44b6-abf6-996894323945" targetNamespace="http://schemas.microsoft.com/office/2006/metadata/properties" ma:root="true" ma:fieldsID="3b72e0e708f75dcaa86187050e1eee0d" ns1:_="" ns2:_="" ns3:_="" ns4:_="">
    <xsd:import namespace="http://schemas.microsoft.com/sharepoint/v3"/>
    <xsd:import namespace="22a6577f-bc54-48bb-abf7-13024917fbad"/>
    <xsd:import namespace="a69cadd8-af25-412f-832a-698b334715af"/>
    <xsd:import namespace="cc355e4e-a2c6-44b6-abf6-99689432394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a6577f-bc54-48bb-abf7-13024917fba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9cadd8-af25-412f-832a-698b334715a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355e4e-a2c6-44b6-abf6-99689432394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edc8a13-fac2-4abe-880d-86c3803f53dd}" ma:internalName="TaxCatchAll" ma:showField="CatchAllData" ma:web="cc355e4e-a2c6-44b6-abf6-9968943239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c355e4e-a2c6-44b6-abf6-996894323945" xsi:nil="true"/>
    <PublishingExpirationDate xmlns="http://schemas.microsoft.com/sharepoint/v3" xsi:nil="true"/>
    <lcf76f155ced4ddcb4097134ff3c332f xmlns="22a6577f-bc54-48bb-abf7-13024917fbad">
      <Terms xmlns="http://schemas.microsoft.com/office/infopath/2007/PartnerControls"/>
    </lcf76f155ced4ddcb4097134ff3c332f>
    <PublishingStartDate xmlns="http://schemas.microsoft.com/sharepoint/v3" xsi:nil="true"/>
    <SharedWithUsers xmlns="a69cadd8-af25-412f-832a-698b334715af">
      <UserInfo>
        <DisplayName>Laura Vanessa Avendaño Zambrano</DisplayName>
        <AccountId>102</AccountId>
        <AccountType/>
      </UserInfo>
    </SharedWithUsers>
  </documentManagement>
</p:properties>
</file>

<file path=customXml/itemProps1.xml><?xml version="1.0" encoding="utf-8"?>
<ds:datastoreItem xmlns:ds="http://schemas.openxmlformats.org/officeDocument/2006/customXml" ds:itemID="{6C3EA7CF-85FB-496C-850D-E077755E6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a6577f-bc54-48bb-abf7-13024917fbad"/>
    <ds:schemaRef ds:uri="a69cadd8-af25-412f-832a-698b334715af"/>
    <ds:schemaRef ds:uri="cc355e4e-a2c6-44b6-abf6-9968943239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5C5056-06DB-4A8C-84D5-123648B50A3A}">
  <ds:schemaRefs>
    <ds:schemaRef ds:uri="http://schemas.microsoft.com/sharepoint/v3/contenttype/forms"/>
  </ds:schemaRefs>
</ds:datastoreItem>
</file>

<file path=customXml/itemProps3.xml><?xml version="1.0" encoding="utf-8"?>
<ds:datastoreItem xmlns:ds="http://schemas.openxmlformats.org/officeDocument/2006/customXml" ds:itemID="{6F647BCA-2EAE-473E-B68E-9395CAB8F402}">
  <ds:schemaRefs>
    <ds:schemaRef ds:uri="http://schemas.microsoft.com/office/2006/metadata/properties"/>
    <ds:schemaRef ds:uri="http://schemas.microsoft.com/office/infopath/2007/PartnerControls"/>
    <ds:schemaRef ds:uri="cc355e4e-a2c6-44b6-abf6-996894323945"/>
    <ds:schemaRef ds:uri="http://schemas.microsoft.com/sharepoint/v3"/>
    <ds:schemaRef ds:uri="22a6577f-bc54-48bb-abf7-13024917fbad"/>
    <ds:schemaRef ds:uri="a69cadd8-af25-412f-832a-698b334715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Publicación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Alejandro Zamudio Beltran</dc:creator>
  <cp:keywords/>
  <dc:description/>
  <cp:lastModifiedBy>Laura Vanessa Avendaño Zambrano</cp:lastModifiedBy>
  <cp:revision/>
  <dcterms:created xsi:type="dcterms:W3CDTF">2022-04-07T20:21:50Z</dcterms:created>
  <dcterms:modified xsi:type="dcterms:W3CDTF">2024-04-03T14:21:47Z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0x010100234ECBB7670FA3458751E6CF32C4B582</vt:lpwstr>
  </property>
  <property fmtid="{D5CDD505-2E9C-101B-9397-08002B2CF9AE}" pid="3" name="MediaServiceImageTags">
    <vt:lpwstr/>
  </property>
</Properties>
</file>